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岡山市中体連サッカー部\平成２７年度\備西秋季\"/>
    </mc:Choice>
  </mc:AlternateContent>
  <bookViews>
    <workbookView xWindow="0" yWindow="0" windowWidth="20490" windowHeight="7770"/>
  </bookViews>
  <sheets>
    <sheet name="グループ表" sheetId="1" r:id="rId1"/>
    <sheet name="代表決定Ｔ結果" sheetId="2" r:id="rId2"/>
  </sheets>
  <definedNames>
    <definedName name="_xlnm.Print_Area" localSheetId="1">代表決定Ｔ結果!$A$1:$BR$49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 s="1"/>
  <c r="G21" i="1"/>
  <c r="E21" i="1"/>
  <c r="P21" i="1" s="1"/>
  <c r="C21" i="1"/>
  <c r="J20" i="1"/>
  <c r="E20" i="1"/>
  <c r="P20" i="1" s="1"/>
  <c r="C20" i="1"/>
  <c r="O20" i="1" s="1"/>
  <c r="Q20" i="1" s="1"/>
  <c r="B20" i="1"/>
  <c r="N20" i="1" s="1"/>
  <c r="BC19" i="1"/>
  <c r="BA19" i="1"/>
  <c r="AZ19" i="1" s="1"/>
  <c r="AU19" i="1"/>
  <c r="BJ19" i="1" s="1"/>
  <c r="AS19" i="1"/>
  <c r="P19" i="1"/>
  <c r="O19" i="1"/>
  <c r="Q19" i="1" s="1"/>
  <c r="N19" i="1"/>
  <c r="J19" i="1"/>
  <c r="F19" i="1"/>
  <c r="BI18" i="1"/>
  <c r="BK18" i="1" s="1"/>
  <c r="BD18" i="1"/>
  <c r="AY18" i="1"/>
  <c r="BJ18" i="1" s="1"/>
  <c r="AW18" i="1"/>
  <c r="AV18" i="1" s="1"/>
  <c r="BH18" i="1" s="1"/>
  <c r="J18" i="1"/>
  <c r="F18" i="1"/>
  <c r="B18" i="1"/>
  <c r="BK17" i="1"/>
  <c r="AZ17" i="1"/>
  <c r="BH17" i="1" s="1"/>
  <c r="AU17" i="1"/>
  <c r="BJ17" i="1" s="1"/>
  <c r="AS17" i="1"/>
  <c r="BI17" i="1" s="1"/>
  <c r="AR17" i="1"/>
  <c r="BJ16" i="1"/>
  <c r="BK16" i="1" s="1"/>
  <c r="BI16" i="1"/>
  <c r="BD16" i="1"/>
  <c r="AV16" i="1"/>
  <c r="BH16" i="1" s="1"/>
  <c r="AD16" i="1"/>
  <c r="AB16" i="1"/>
  <c r="AA16" i="1" s="1"/>
  <c r="Z16" i="1"/>
  <c r="AK16" i="1" s="1"/>
  <c r="X16" i="1"/>
  <c r="O16" i="1"/>
  <c r="I16" i="1"/>
  <c r="G16" i="1"/>
  <c r="F16" i="1"/>
  <c r="E16" i="1"/>
  <c r="P16" i="1" s="1"/>
  <c r="C16" i="1"/>
  <c r="BD15" i="1"/>
  <c r="AZ15" i="1"/>
  <c r="AV15" i="1"/>
  <c r="AR15" i="1"/>
  <c r="AJ15" i="1"/>
  <c r="AL15" i="1" s="1"/>
  <c r="AE15" i="1"/>
  <c r="Z15" i="1"/>
  <c r="AK15" i="1" s="1"/>
  <c r="X15" i="1"/>
  <c r="W15" i="1" s="1"/>
  <c r="AI15" i="1" s="1"/>
  <c r="J15" i="1"/>
  <c r="E15" i="1"/>
  <c r="P15" i="1" s="1"/>
  <c r="C15" i="1"/>
  <c r="O15" i="1" s="1"/>
  <c r="Q15" i="1" s="1"/>
  <c r="B15" i="1"/>
  <c r="N15" i="1" s="1"/>
  <c r="AL14" i="1"/>
  <c r="AK14" i="1"/>
  <c r="AJ14" i="1"/>
  <c r="AE14" i="1"/>
  <c r="AI14" i="1" s="1"/>
  <c r="AA14" i="1"/>
  <c r="P14" i="1"/>
  <c r="O14" i="1"/>
  <c r="Q14" i="1" s="1"/>
  <c r="N14" i="1"/>
  <c r="J14" i="1"/>
  <c r="F14" i="1"/>
  <c r="BJ13" i="1"/>
  <c r="BI13" i="1"/>
  <c r="BK13" i="1" s="1"/>
  <c r="BC13" i="1"/>
  <c r="BA13" i="1"/>
  <c r="AZ13" i="1"/>
  <c r="AU13" i="1"/>
  <c r="AS13" i="1"/>
  <c r="AR13" i="1"/>
  <c r="BH13" i="1" s="1"/>
  <c r="AE13" i="1"/>
  <c r="AA13" i="1"/>
  <c r="W13" i="1"/>
  <c r="J13" i="1"/>
  <c r="F13" i="1"/>
  <c r="B13" i="1"/>
  <c r="BH12" i="1"/>
  <c r="BD12" i="1"/>
  <c r="AY12" i="1"/>
  <c r="BJ12" i="1" s="1"/>
  <c r="AW12" i="1"/>
  <c r="BI12" i="1" s="1"/>
  <c r="BK12" i="1" s="1"/>
  <c r="AV12" i="1"/>
  <c r="AZ11" i="1"/>
  <c r="BH11" i="1" s="1"/>
  <c r="AU11" i="1"/>
  <c r="BJ11" i="1" s="1"/>
  <c r="AS11" i="1"/>
  <c r="BI11" i="1" s="1"/>
  <c r="BK11" i="1" s="1"/>
  <c r="BL11" i="1" s="1"/>
  <c r="AR11" i="1"/>
  <c r="AK11" i="1"/>
  <c r="AD11" i="1"/>
  <c r="AB11" i="1"/>
  <c r="AA11" i="1" s="1"/>
  <c r="Z11" i="1"/>
  <c r="X11" i="1"/>
  <c r="AJ11" i="1" s="1"/>
  <c r="AL11" i="1" s="1"/>
  <c r="W11" i="1"/>
  <c r="AI11" i="1" s="1"/>
  <c r="I11" i="1"/>
  <c r="G11" i="1"/>
  <c r="F11" i="1" s="1"/>
  <c r="E11" i="1"/>
  <c r="P11" i="1" s="1"/>
  <c r="C11" i="1"/>
  <c r="BJ10" i="1"/>
  <c r="BI10" i="1"/>
  <c r="BK10" i="1" s="1"/>
  <c r="BL10" i="1" s="1"/>
  <c r="BH10" i="1"/>
  <c r="BD10" i="1"/>
  <c r="AV10" i="1"/>
  <c r="AE10" i="1"/>
  <c r="Z10" i="1"/>
  <c r="AK10" i="1" s="1"/>
  <c r="X10" i="1"/>
  <c r="W10" i="1" s="1"/>
  <c r="AI10" i="1" s="1"/>
  <c r="J10" i="1"/>
  <c r="E10" i="1"/>
  <c r="P10" i="1" s="1"/>
  <c r="C10" i="1"/>
  <c r="O10" i="1" s="1"/>
  <c r="B10" i="1"/>
  <c r="N10" i="1" s="1"/>
  <c r="BD9" i="1"/>
  <c r="AZ9" i="1"/>
  <c r="AV9" i="1"/>
  <c r="AR9" i="1"/>
  <c r="AL9" i="1"/>
  <c r="AK9" i="1"/>
  <c r="AJ9" i="1"/>
  <c r="AE9" i="1"/>
  <c r="AI9" i="1" s="1"/>
  <c r="AA9" i="1"/>
  <c r="P9" i="1"/>
  <c r="O9" i="1"/>
  <c r="Q9" i="1" s="1"/>
  <c r="N9" i="1"/>
  <c r="J9" i="1"/>
  <c r="F9" i="1"/>
  <c r="AE8" i="1"/>
  <c r="AA8" i="1"/>
  <c r="W8" i="1"/>
  <c r="J8" i="1"/>
  <c r="F8" i="1"/>
  <c r="B8" i="1"/>
  <c r="BC7" i="1"/>
  <c r="BA7" i="1"/>
  <c r="AZ7" i="1" s="1"/>
  <c r="AU7" i="1"/>
  <c r="BJ7" i="1" s="1"/>
  <c r="AS7" i="1"/>
  <c r="BD6" i="1"/>
  <c r="AY6" i="1"/>
  <c r="BJ6" i="1" s="1"/>
  <c r="AW6" i="1"/>
  <c r="BI6" i="1" s="1"/>
  <c r="AV6" i="1"/>
  <c r="BH6" i="1" s="1"/>
  <c r="AD6" i="1"/>
  <c r="AB6" i="1"/>
  <c r="Z6" i="1"/>
  <c r="X6" i="1"/>
  <c r="O6" i="1"/>
  <c r="I6" i="1"/>
  <c r="G6" i="1"/>
  <c r="F6" i="1"/>
  <c r="E6" i="1"/>
  <c r="P6" i="1" s="1"/>
  <c r="C6" i="1"/>
  <c r="B6" i="1" s="1"/>
  <c r="N6" i="1" s="1"/>
  <c r="AZ5" i="1"/>
  <c r="AU5" i="1"/>
  <c r="BJ5" i="1" s="1"/>
  <c r="AS5" i="1"/>
  <c r="AR5" i="1" s="1"/>
  <c r="BH5" i="1" s="1"/>
  <c r="AE5" i="1"/>
  <c r="Z5" i="1"/>
  <c r="AK5" i="1" s="1"/>
  <c r="X5" i="1"/>
  <c r="AJ5" i="1" s="1"/>
  <c r="W5" i="1"/>
  <c r="AI5" i="1" s="1"/>
  <c r="J5" i="1"/>
  <c r="E5" i="1"/>
  <c r="P5" i="1" s="1"/>
  <c r="C5" i="1"/>
  <c r="O5" i="1" s="1"/>
  <c r="Q5" i="1" s="1"/>
  <c r="B5" i="1"/>
  <c r="N5" i="1" s="1"/>
  <c r="BJ4" i="1"/>
  <c r="BK4" i="1" s="1"/>
  <c r="BI4" i="1"/>
  <c r="BD4" i="1"/>
  <c r="AV4" i="1"/>
  <c r="BH4" i="1" s="1"/>
  <c r="AL4" i="1"/>
  <c r="AK4" i="1"/>
  <c r="AJ4" i="1"/>
  <c r="AI4" i="1"/>
  <c r="AE4" i="1"/>
  <c r="AA4" i="1"/>
  <c r="P4" i="1"/>
  <c r="O4" i="1"/>
  <c r="Q4" i="1" s="1"/>
  <c r="N4" i="1"/>
  <c r="J4" i="1"/>
  <c r="F4" i="1"/>
  <c r="BD3" i="1"/>
  <c r="AZ3" i="1"/>
  <c r="AV3" i="1"/>
  <c r="AR3" i="1"/>
  <c r="AE3" i="1"/>
  <c r="AA3" i="1"/>
  <c r="W3" i="1"/>
  <c r="J3" i="1"/>
  <c r="F3" i="1"/>
  <c r="B3" i="1"/>
  <c r="BL12" i="1" l="1"/>
  <c r="R5" i="1"/>
  <c r="AN10" i="1"/>
  <c r="R14" i="1"/>
  <c r="S14" i="1" s="1"/>
  <c r="S6" i="1"/>
  <c r="S5" i="1"/>
  <c r="BM13" i="1"/>
  <c r="BN13" i="1" s="1"/>
  <c r="AR7" i="1"/>
  <c r="BH7" i="1" s="1"/>
  <c r="BI7" i="1"/>
  <c r="BK7" i="1" s="1"/>
  <c r="AM9" i="1"/>
  <c r="AN9" i="1" s="1"/>
  <c r="Q16" i="1"/>
  <c r="R16" i="1" s="1"/>
  <c r="BL17" i="1"/>
  <c r="BM17" i="1" s="1"/>
  <c r="BM11" i="1"/>
  <c r="BL13" i="1"/>
  <c r="BM12" i="1"/>
  <c r="BL18" i="1"/>
  <c r="BM18" i="1" s="1"/>
  <c r="AR19" i="1"/>
  <c r="BH19" i="1" s="1"/>
  <c r="BI19" i="1"/>
  <c r="BK19" i="1" s="1"/>
  <c r="BL19" i="1" s="1"/>
  <c r="W6" i="1"/>
  <c r="AI6" i="1" s="1"/>
  <c r="AJ6" i="1"/>
  <c r="AK6" i="1"/>
  <c r="AL5" i="1"/>
  <c r="BI5" i="1"/>
  <c r="BK5" i="1" s="1"/>
  <c r="BL5" i="1" s="1"/>
  <c r="BM5" i="1" s="1"/>
  <c r="Q6" i="1"/>
  <c r="R6" i="1" s="1"/>
  <c r="AA6" i="1"/>
  <c r="BK6" i="1"/>
  <c r="Q10" i="1"/>
  <c r="AJ10" i="1"/>
  <c r="AL10" i="1" s="1"/>
  <c r="AM10" i="1" s="1"/>
  <c r="BM10" i="1"/>
  <c r="B11" i="1"/>
  <c r="N11" i="1" s="1"/>
  <c r="O11" i="1"/>
  <c r="Q11" i="1" s="1"/>
  <c r="R11" i="1" s="1"/>
  <c r="AM14" i="1"/>
  <c r="AN14" i="1" s="1"/>
  <c r="B16" i="1"/>
  <c r="N16" i="1" s="1"/>
  <c r="S16" i="1" s="1"/>
  <c r="W16" i="1"/>
  <c r="AI16" i="1" s="1"/>
  <c r="AN16" i="1" s="1"/>
  <c r="AJ16" i="1"/>
  <c r="AL16" i="1" s="1"/>
  <c r="AM16" i="1" s="1"/>
  <c r="BL16" i="1"/>
  <c r="BM16" i="1" s="1"/>
  <c r="B21" i="1"/>
  <c r="N21" i="1" s="1"/>
  <c r="O21" i="1"/>
  <c r="Q21" i="1" s="1"/>
  <c r="R21" i="1" s="1"/>
  <c r="T14" i="1" l="1"/>
  <c r="AN6" i="1"/>
  <c r="BL6" i="1"/>
  <c r="BM6" i="1" s="1"/>
  <c r="T6" i="1"/>
  <c r="R20" i="1"/>
  <c r="S20" i="1" s="1"/>
  <c r="BN10" i="1"/>
  <c r="BN11" i="1"/>
  <c r="AM15" i="1"/>
  <c r="AN15" i="1" s="1"/>
  <c r="AO15" i="1" s="1"/>
  <c r="R19" i="1"/>
  <c r="S19" i="1" s="1"/>
  <c r="BL4" i="1"/>
  <c r="BM4" i="1" s="1"/>
  <c r="R10" i="1"/>
  <c r="S10" i="1" s="1"/>
  <c r="R9" i="1"/>
  <c r="S9" i="1" s="1"/>
  <c r="S21" i="1"/>
  <c r="T21" i="1" s="1"/>
  <c r="S11" i="1"/>
  <c r="T11" i="1" s="1"/>
  <c r="BL7" i="1"/>
  <c r="BM7" i="1" s="1"/>
  <c r="BN7" i="1" s="1"/>
  <c r="AL6" i="1"/>
  <c r="AM6" i="1" s="1"/>
  <c r="BM19" i="1"/>
  <c r="BN19" i="1" s="1"/>
  <c r="BN12" i="1"/>
  <c r="AM11" i="1"/>
  <c r="AN11" i="1" s="1"/>
  <c r="AO11" i="1" s="1"/>
  <c r="R15" i="1"/>
  <c r="S15" i="1" s="1"/>
  <c r="T15" i="1" s="1"/>
  <c r="R4" i="1"/>
  <c r="S4" i="1" s="1"/>
  <c r="T4" i="1" s="1"/>
  <c r="AO10" i="1" l="1"/>
  <c r="AO9" i="1"/>
  <c r="BN6" i="1"/>
  <c r="AM4" i="1"/>
  <c r="AN4" i="1" s="1"/>
  <c r="AO4" i="1" s="1"/>
  <c r="T9" i="1"/>
  <c r="T19" i="1"/>
  <c r="T16" i="1"/>
  <c r="BN17" i="1"/>
  <c r="BN18" i="1"/>
  <c r="AO16" i="1"/>
  <c r="BN4" i="1"/>
  <c r="BN5" i="1"/>
  <c r="AM5" i="1"/>
  <c r="AN5" i="1" s="1"/>
  <c r="T10" i="1"/>
  <c r="T20" i="1"/>
  <c r="T5" i="1"/>
  <c r="AO14" i="1"/>
  <c r="BN16" i="1"/>
  <c r="AO5" i="1" l="1"/>
  <c r="AO6" i="1"/>
</calcChain>
</file>

<file path=xl/sharedStrings.xml><?xml version="1.0" encoding="utf-8"?>
<sst xmlns="http://schemas.openxmlformats.org/spreadsheetml/2006/main" count="387" uniqueCount="128">
  <si>
    <t>平成２７年度　備前西地区中学校秋季サッカー大会　予選リーグ</t>
    <rPh sb="0" eb="2">
      <t>ヘイセイ</t>
    </rPh>
    <rPh sb="4" eb="6">
      <t>ネンド</t>
    </rPh>
    <rPh sb="7" eb="9">
      <t>ビゼン</t>
    </rPh>
    <rPh sb="9" eb="12">
      <t>ニシチク</t>
    </rPh>
    <rPh sb="12" eb="15">
      <t>チュウガッコウ</t>
    </rPh>
    <rPh sb="15" eb="17">
      <t>シュウキ</t>
    </rPh>
    <rPh sb="21" eb="23">
      <t>タイカイ</t>
    </rPh>
    <rPh sb="24" eb="26">
      <t>ヨセン</t>
    </rPh>
    <phoneticPr fontId="2"/>
  </si>
  <si>
    <t>旭東</t>
    <rPh sb="0" eb="2">
      <t>キョクトウ</t>
    </rPh>
    <phoneticPr fontId="2"/>
  </si>
  <si>
    <t>会場</t>
    <rPh sb="0" eb="2">
      <t>カイジョウ</t>
    </rPh>
    <phoneticPr fontId="2"/>
  </si>
  <si>
    <t>御津</t>
    <rPh sb="0" eb="2">
      <t>ミツ</t>
    </rPh>
    <phoneticPr fontId="2"/>
  </si>
  <si>
    <t>西大寺</t>
    <rPh sb="0" eb="3">
      <t>サイダイジ</t>
    </rPh>
    <phoneticPr fontId="2"/>
  </si>
  <si>
    <t>A</t>
  </si>
  <si>
    <t>勝点</t>
    <rPh sb="0" eb="1">
      <t>カ</t>
    </rPh>
    <rPh sb="1" eb="2">
      <t>テン</t>
    </rPh>
    <phoneticPr fontId="2"/>
  </si>
  <si>
    <t>得</t>
    <rPh sb="0" eb="1">
      <t>エ</t>
    </rPh>
    <phoneticPr fontId="2"/>
  </si>
  <si>
    <t>失</t>
    <rPh sb="0" eb="1">
      <t>シツ</t>
    </rPh>
    <phoneticPr fontId="2"/>
  </si>
  <si>
    <t>得失</t>
    <rPh sb="0" eb="2">
      <t>トクシツ</t>
    </rPh>
    <phoneticPr fontId="2"/>
  </si>
  <si>
    <t>順位</t>
    <rPh sb="0" eb="2">
      <t>ジュンイ</t>
    </rPh>
    <phoneticPr fontId="2"/>
  </si>
  <si>
    <t>E</t>
  </si>
  <si>
    <t>H</t>
  </si>
  <si>
    <t>京山</t>
    <rPh sb="0" eb="1">
      <t>キョウ</t>
    </rPh>
    <rPh sb="1" eb="2">
      <t>ヤマ</t>
    </rPh>
    <phoneticPr fontId="2"/>
  </si>
  <si>
    <t>－</t>
    <phoneticPr fontId="2"/>
  </si>
  <si>
    <t>御津</t>
    <rPh sb="0" eb="2">
      <t>ミツ</t>
    </rPh>
    <phoneticPr fontId="2"/>
  </si>
  <si>
    <t>－</t>
    <phoneticPr fontId="2"/>
  </si>
  <si>
    <t>荘内</t>
    <rPh sb="0" eb="2">
      <t>ショウナイ</t>
    </rPh>
    <phoneticPr fontId="2"/>
  </si>
  <si>
    <t>市操山</t>
    <rPh sb="0" eb="1">
      <t>シ</t>
    </rPh>
    <rPh sb="1" eb="2">
      <t>ミサオ</t>
    </rPh>
    <rPh sb="2" eb="3">
      <t>ヤマ</t>
    </rPh>
    <phoneticPr fontId="2"/>
  </si>
  <si>
    <t>宇野</t>
    <rPh sb="0" eb="2">
      <t>ウノ</t>
    </rPh>
    <phoneticPr fontId="2"/>
  </si>
  <si>
    <t>高松</t>
    <rPh sb="0" eb="2">
      <t>タカマツ</t>
    </rPh>
    <phoneticPr fontId="2"/>
  </si>
  <si>
    <t>竜操</t>
    <rPh sb="0" eb="1">
      <t>リュウ</t>
    </rPh>
    <rPh sb="1" eb="2">
      <t>ソウ</t>
    </rPh>
    <phoneticPr fontId="2"/>
  </si>
  <si>
    <t>岡大附</t>
    <rPh sb="0" eb="2">
      <t>オカダイ</t>
    </rPh>
    <rPh sb="2" eb="3">
      <t>フ</t>
    </rPh>
    <phoneticPr fontId="2"/>
  </si>
  <si>
    <t>大安寺</t>
    <rPh sb="0" eb="3">
      <t>ダイアンジ</t>
    </rPh>
    <phoneticPr fontId="2"/>
  </si>
  <si>
    <t>B</t>
  </si>
  <si>
    <t>F</t>
  </si>
  <si>
    <t>岡北</t>
    <rPh sb="0" eb="2">
      <t>コウホク</t>
    </rPh>
    <phoneticPr fontId="2"/>
  </si>
  <si>
    <t>－</t>
    <phoneticPr fontId="2"/>
  </si>
  <si>
    <t>中山</t>
    <rPh sb="0" eb="2">
      <t>チュウザン</t>
    </rPh>
    <phoneticPr fontId="2"/>
  </si>
  <si>
    <t>I</t>
  </si>
  <si>
    <t>上道</t>
    <rPh sb="0" eb="2">
      <t>ジョウトウ</t>
    </rPh>
    <phoneticPr fontId="2"/>
  </si>
  <si>
    <t>福浜</t>
    <rPh sb="0" eb="2">
      <t>フクハマ</t>
    </rPh>
    <phoneticPr fontId="2"/>
  </si>
  <si>
    <t>石井</t>
    <rPh sb="0" eb="2">
      <t>イシイ</t>
    </rPh>
    <phoneticPr fontId="2"/>
  </si>
  <si>
    <t>－</t>
    <phoneticPr fontId="2"/>
  </si>
  <si>
    <t>芳田</t>
    <rPh sb="0" eb="2">
      <t>ヨシダ</t>
    </rPh>
    <phoneticPr fontId="2"/>
  </si>
  <si>
    <t>香和</t>
    <rPh sb="0" eb="2">
      <t>コウワ</t>
    </rPh>
    <phoneticPr fontId="2"/>
  </si>
  <si>
    <t>桑田</t>
    <rPh sb="0" eb="2">
      <t>クワダ</t>
    </rPh>
    <phoneticPr fontId="2"/>
  </si>
  <si>
    <t>県操山</t>
    <rPh sb="0" eb="3">
      <t>ケンソウザン</t>
    </rPh>
    <phoneticPr fontId="2"/>
  </si>
  <si>
    <t>C</t>
  </si>
  <si>
    <t>G</t>
  </si>
  <si>
    <t>足守</t>
    <rPh sb="0" eb="2">
      <t>アシモリ</t>
    </rPh>
    <phoneticPr fontId="2"/>
  </si>
  <si>
    <t>旭東</t>
    <rPh sb="0" eb="2">
      <t>キョクトウ</t>
    </rPh>
    <phoneticPr fontId="2"/>
  </si>
  <si>
    <t>吉備</t>
    <rPh sb="0" eb="2">
      <t>キビ</t>
    </rPh>
    <phoneticPr fontId="2"/>
  </si>
  <si>
    <t>－</t>
    <phoneticPr fontId="2"/>
  </si>
  <si>
    <t>芳泉</t>
    <rPh sb="0" eb="2">
      <t>ホウセン</t>
    </rPh>
    <phoneticPr fontId="2"/>
  </si>
  <si>
    <t>東山</t>
    <rPh sb="0" eb="2">
      <t>ヒガシヤマ</t>
    </rPh>
    <phoneticPr fontId="2"/>
  </si>
  <si>
    <t>Ｊ</t>
  </si>
  <si>
    <t>岡輝</t>
    <rPh sb="0" eb="2">
      <t>コウキ</t>
    </rPh>
    <phoneticPr fontId="2"/>
  </si>
  <si>
    <t>富山</t>
    <rPh sb="0" eb="2">
      <t>トミヤマ</t>
    </rPh>
    <phoneticPr fontId="2"/>
  </si>
  <si>
    <t>御南</t>
    <rPh sb="0" eb="2">
      <t>ミナン</t>
    </rPh>
    <phoneticPr fontId="2"/>
  </si>
  <si>
    <t>岡山</t>
    <rPh sb="0" eb="2">
      <t>オカヤマ</t>
    </rPh>
    <phoneticPr fontId="2"/>
  </si>
  <si>
    <t>D</t>
  </si>
  <si>
    <t>光南台</t>
    <rPh sb="0" eb="3">
      <t>コウナンダイ</t>
    </rPh>
    <phoneticPr fontId="2"/>
  </si>
  <si>
    <t>高島</t>
  </si>
  <si>
    <t>操南</t>
    <rPh sb="0" eb="2">
      <t>ソウナン</t>
    </rPh>
    <phoneticPr fontId="2"/>
  </si>
  <si>
    <t>福南</t>
    <rPh sb="0" eb="1">
      <t>フク</t>
    </rPh>
    <rPh sb="1" eb="2">
      <t>ナン</t>
    </rPh>
    <phoneticPr fontId="2"/>
  </si>
  <si>
    <t>瀬戸</t>
    <rPh sb="0" eb="2">
      <t>セト</t>
    </rPh>
    <phoneticPr fontId="2"/>
  </si>
  <si>
    <t>平成２７年度　備前西地区中学校秋季サッカー大会　代表決定トーナメント</t>
    <rPh sb="0" eb="2">
      <t>ヘイセイ</t>
    </rPh>
    <rPh sb="4" eb="6">
      <t>ネンド</t>
    </rPh>
    <rPh sb="7" eb="9">
      <t>ビゼン</t>
    </rPh>
    <rPh sb="9" eb="12">
      <t>ニシチク</t>
    </rPh>
    <rPh sb="12" eb="15">
      <t>チュウガッコウ</t>
    </rPh>
    <rPh sb="15" eb="17">
      <t>シュウキ</t>
    </rPh>
    <rPh sb="21" eb="23">
      <t>タイカイ</t>
    </rPh>
    <rPh sb="24" eb="26">
      <t>ダイヒョウ</t>
    </rPh>
    <rPh sb="26" eb="28">
      <t>ケッテイ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</si>
  <si>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</si>
  <si>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</si>
  <si>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</si>
  <si>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月</t>
    <rPh sb="0" eb="1">
      <t>ゲツ</t>
    </rPh>
    <phoneticPr fontId="2"/>
  </si>
  <si>
    <t>）</t>
    <phoneticPr fontId="2"/>
  </si>
  <si>
    <t>⑤１４：００～</t>
    <phoneticPr fontId="2"/>
  </si>
  <si>
    <t>［</t>
    <phoneticPr fontId="2"/>
  </si>
  <si>
    <t>－</t>
    <phoneticPr fontId="2"/>
  </si>
  <si>
    <t>］</t>
    <phoneticPr fontId="2"/>
  </si>
  <si>
    <t>PK</t>
    <phoneticPr fontId="2"/>
  </si>
  <si>
    <t>①　９：００～</t>
    <phoneticPr fontId="2"/>
  </si>
  <si>
    <t>②１０：１５～</t>
    <phoneticPr fontId="2"/>
  </si>
  <si>
    <t>Ｊ１位</t>
    <rPh sb="2" eb="3">
      <t>イ</t>
    </rPh>
    <phoneticPr fontId="2"/>
  </si>
  <si>
    <t>Ｆ２位</t>
    <rPh sb="2" eb="3">
      <t>イ</t>
    </rPh>
    <phoneticPr fontId="2"/>
  </si>
  <si>
    <t>Ｇ１位</t>
    <rPh sb="2" eb="3">
      <t>イ</t>
    </rPh>
    <phoneticPr fontId="2"/>
  </si>
  <si>
    <t>Ｉ２位</t>
    <rPh sb="2" eb="3">
      <t>イ</t>
    </rPh>
    <phoneticPr fontId="2"/>
  </si>
  <si>
    <t>Ｂ１位</t>
    <rPh sb="2" eb="3">
      <t>イ</t>
    </rPh>
    <phoneticPr fontId="2"/>
  </si>
  <si>
    <t>Ｂ２位</t>
    <rPh sb="2" eb="3">
      <t>イ</t>
    </rPh>
    <phoneticPr fontId="2"/>
  </si>
  <si>
    <t>Ｆ１位</t>
    <rPh sb="2" eb="3">
      <t>イ</t>
    </rPh>
    <phoneticPr fontId="2"/>
  </si>
  <si>
    <t>Ｃ２位</t>
    <rPh sb="2" eb="3">
      <t>イ</t>
    </rPh>
    <phoneticPr fontId="2"/>
  </si>
  <si>
    <t>Ａ１位</t>
    <rPh sb="2" eb="3">
      <t>イ</t>
    </rPh>
    <phoneticPr fontId="2"/>
  </si>
  <si>
    <t>Ｊ２位</t>
    <rPh sb="2" eb="3">
      <t>イ</t>
    </rPh>
    <phoneticPr fontId="2"/>
  </si>
  <si>
    <t>Ｈ１位</t>
    <rPh sb="2" eb="3">
      <t>イ</t>
    </rPh>
    <phoneticPr fontId="2"/>
  </si>
  <si>
    <t>Ｈ２位</t>
    <rPh sb="2" eb="3">
      <t>イ</t>
    </rPh>
    <phoneticPr fontId="2"/>
  </si>
  <si>
    <t>⑥１５：３０～</t>
    <phoneticPr fontId="2"/>
  </si>
  <si>
    <t>③１１：３０～</t>
    <phoneticPr fontId="2"/>
  </si>
  <si>
    <t>④１２：４５～</t>
    <phoneticPr fontId="2"/>
  </si>
  <si>
    <t>Ｅ１位</t>
    <rPh sb="2" eb="3">
      <t>イ</t>
    </rPh>
    <phoneticPr fontId="2"/>
  </si>
  <si>
    <t>Ｅ２位</t>
    <rPh sb="2" eb="3">
      <t>イ</t>
    </rPh>
    <phoneticPr fontId="2"/>
  </si>
  <si>
    <t>Ｄ１位</t>
    <rPh sb="2" eb="3">
      <t>イ</t>
    </rPh>
    <phoneticPr fontId="2"/>
  </si>
  <si>
    <t>Ａ２位</t>
    <rPh sb="2" eb="3">
      <t>イ</t>
    </rPh>
    <phoneticPr fontId="2"/>
  </si>
  <si>
    <t>Ｉ１位</t>
    <rPh sb="2" eb="3">
      <t>イ</t>
    </rPh>
    <phoneticPr fontId="2"/>
  </si>
  <si>
    <t>Ｇ２位</t>
    <rPh sb="2" eb="3">
      <t>イ</t>
    </rPh>
    <phoneticPr fontId="2"/>
  </si>
  <si>
    <t>Ｃ１位</t>
    <rPh sb="2" eb="3">
      <t>イ</t>
    </rPh>
    <phoneticPr fontId="2"/>
  </si>
  <si>
    <t>Ｄ２位</t>
    <rPh sb="2" eb="3">
      <t>イ</t>
    </rPh>
    <phoneticPr fontId="2"/>
  </si>
  <si>
    <t>①</t>
    <phoneticPr fontId="2"/>
  </si>
  <si>
    <t>９：００～</t>
    <phoneticPr fontId="2"/>
  </si>
  <si>
    <t>①</t>
    <phoneticPr fontId="2"/>
  </si>
  <si>
    <t>９：００～</t>
    <phoneticPr fontId="2"/>
  </si>
  <si>
    <t>－</t>
    <phoneticPr fontId="2"/>
  </si>
  <si>
    <t>①</t>
    <phoneticPr fontId="2"/>
  </si>
  <si>
    <t>９：００～</t>
    <phoneticPr fontId="2"/>
  </si>
  <si>
    <t>②</t>
    <phoneticPr fontId="2"/>
  </si>
  <si>
    <t>１０：１５～</t>
    <phoneticPr fontId="2"/>
  </si>
  <si>
    <t>②</t>
    <phoneticPr fontId="2"/>
  </si>
  <si>
    <t>１０：１５～</t>
    <phoneticPr fontId="2"/>
  </si>
  <si>
    <t>－</t>
    <phoneticPr fontId="2"/>
  </si>
  <si>
    <t>②</t>
    <phoneticPr fontId="2"/>
  </si>
  <si>
    <t>１０：１５～</t>
    <phoneticPr fontId="2"/>
  </si>
  <si>
    <t>－</t>
    <phoneticPr fontId="2"/>
  </si>
  <si>
    <t>③</t>
    <phoneticPr fontId="2"/>
  </si>
  <si>
    <t>１１：３０～</t>
    <phoneticPr fontId="2"/>
  </si>
  <si>
    <t>－</t>
    <phoneticPr fontId="2"/>
  </si>
  <si>
    <t>③</t>
    <phoneticPr fontId="2"/>
  </si>
  <si>
    <t>１１：３０～</t>
    <phoneticPr fontId="2"/>
  </si>
  <si>
    <t>④</t>
    <phoneticPr fontId="2"/>
  </si>
  <si>
    <t>１２：４５～</t>
    <phoneticPr fontId="2"/>
  </si>
  <si>
    <t>－</t>
    <phoneticPr fontId="2"/>
  </si>
  <si>
    <t>④</t>
    <phoneticPr fontId="2"/>
  </si>
  <si>
    <t>１２：４５～</t>
    <phoneticPr fontId="2"/>
  </si>
  <si>
    <t>⑤</t>
    <phoneticPr fontId="2"/>
  </si>
  <si>
    <t>１４：００～</t>
    <phoneticPr fontId="2"/>
  </si>
  <si>
    <t>⑤</t>
    <phoneticPr fontId="2"/>
  </si>
  <si>
    <t>１４：００～</t>
    <phoneticPr fontId="2"/>
  </si>
  <si>
    <t>⑤</t>
    <phoneticPr fontId="2"/>
  </si>
  <si>
    <t>１４：００～</t>
    <phoneticPr fontId="2"/>
  </si>
  <si>
    <t>⑥</t>
    <phoneticPr fontId="2"/>
  </si>
  <si>
    <t>１５：３０～</t>
    <phoneticPr fontId="2"/>
  </si>
  <si>
    <t>⑥</t>
    <phoneticPr fontId="2"/>
  </si>
  <si>
    <t>１５：３０～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</si>
</sst>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+#,##0;\-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2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center"/>
    </xf>
    <xf numFmtId="0" fontId="4" fillId="0" borderId="9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1"/>
  <sheetViews>
    <sheetView tabSelected="1" topLeftCell="A11" zoomScale="76" zoomScaleNormal="76" workbookViewId="0">
      <selection activeCell="BG26" sqref="BG26"/>
    </sheetView>
  </sheetViews>
  <sheetFormatPr defaultRowHeight="28.5" customHeight="1" x14ac:dyDescent="0.15"/>
  <cols>
    <col min="1" max="1" width="6.25" style="7" customWidth="1"/>
    <col min="2" max="13" width="2.5" style="6" customWidth="1"/>
    <col min="14" max="14" width="5.125" style="7" customWidth="1"/>
    <col min="15" max="16" width="4.125" style="7" hidden="1" customWidth="1"/>
    <col min="17" max="17" width="5.125" style="8" customWidth="1"/>
    <col min="18" max="19" width="4.125" style="7" hidden="1" customWidth="1"/>
    <col min="20" max="20" width="5.125" style="7" customWidth="1"/>
    <col min="21" max="21" width="1.625" style="7" customWidth="1"/>
    <col min="22" max="22" width="6.25" style="7" customWidth="1"/>
    <col min="23" max="34" width="2.5" style="6" customWidth="1"/>
    <col min="35" max="35" width="5.125" style="7" customWidth="1"/>
    <col min="36" max="37" width="4.125" style="7" hidden="1" customWidth="1"/>
    <col min="38" max="38" width="5.125" style="8" customWidth="1"/>
    <col min="39" max="40" width="4.125" style="7" hidden="1" customWidth="1"/>
    <col min="41" max="41" width="5.125" style="7" customWidth="1"/>
    <col min="42" max="42" width="1.625" style="7" customWidth="1"/>
    <col min="43" max="43" width="6.25" style="7" customWidth="1"/>
    <col min="44" max="52" width="2.5" style="6" customWidth="1"/>
    <col min="53" max="55" width="2.5" style="9" customWidth="1"/>
    <col min="56" max="58" width="2.5" style="7" customWidth="1"/>
    <col min="59" max="59" width="2.5" style="8" customWidth="1"/>
    <col min="60" max="60" width="5.125" style="7" customWidth="1"/>
    <col min="61" max="62" width="5.125" style="7" hidden="1" customWidth="1"/>
    <col min="63" max="63" width="5.125" style="3" customWidth="1"/>
    <col min="64" max="65" width="5.125" style="3" hidden="1" customWidth="1"/>
    <col min="66" max="67" width="5.125" style="3" customWidth="1"/>
    <col min="68" max="68" width="2.25" style="3" customWidth="1"/>
    <col min="69" max="16384" width="9" style="3"/>
  </cols>
  <sheetData>
    <row r="1" spans="1:68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2"/>
      <c r="BP1" s="2"/>
    </row>
    <row r="2" spans="1:68" ht="28.5" customHeight="1" x14ac:dyDescent="0.15">
      <c r="A2" s="4" t="s">
        <v>1</v>
      </c>
      <c r="B2" s="4"/>
      <c r="C2" s="4"/>
      <c r="D2" s="5" t="s">
        <v>2</v>
      </c>
      <c r="E2" s="5"/>
      <c r="V2" s="4" t="s">
        <v>3</v>
      </c>
      <c r="W2" s="4"/>
      <c r="X2" s="4"/>
      <c r="Y2" s="5" t="s">
        <v>2</v>
      </c>
      <c r="Z2" s="5"/>
      <c r="AQ2" s="4" t="s">
        <v>4</v>
      </c>
      <c r="AR2" s="4"/>
      <c r="AS2" s="4"/>
      <c r="AT2" s="5" t="s">
        <v>2</v>
      </c>
      <c r="AU2" s="5"/>
    </row>
    <row r="3" spans="1:68" ht="28.5" customHeight="1" x14ac:dyDescent="0.15">
      <c r="A3" s="10" t="s">
        <v>5</v>
      </c>
      <c r="B3" s="11" t="str">
        <f>A4</f>
        <v>京山</v>
      </c>
      <c r="C3" s="11"/>
      <c r="D3" s="11"/>
      <c r="E3" s="11"/>
      <c r="F3" s="11" t="str">
        <f>A5</f>
        <v>市操山</v>
      </c>
      <c r="G3" s="11"/>
      <c r="H3" s="11"/>
      <c r="I3" s="11"/>
      <c r="J3" s="11" t="str">
        <f>A6</f>
        <v>竜操</v>
      </c>
      <c r="K3" s="11"/>
      <c r="L3" s="11"/>
      <c r="M3" s="11"/>
      <c r="N3" s="10" t="s">
        <v>6</v>
      </c>
      <c r="O3" s="10" t="s">
        <v>7</v>
      </c>
      <c r="P3" s="10" t="s">
        <v>8</v>
      </c>
      <c r="Q3" s="12" t="s">
        <v>9</v>
      </c>
      <c r="R3" s="10"/>
      <c r="S3" s="10"/>
      <c r="T3" s="10" t="s">
        <v>10</v>
      </c>
      <c r="U3" s="13"/>
      <c r="V3" s="10" t="s">
        <v>11</v>
      </c>
      <c r="W3" s="11" t="str">
        <f>V4</f>
        <v>御津</v>
      </c>
      <c r="X3" s="11"/>
      <c r="Y3" s="11"/>
      <c r="Z3" s="11"/>
      <c r="AA3" s="11" t="str">
        <f>V5</f>
        <v>宇野</v>
      </c>
      <c r="AB3" s="11"/>
      <c r="AC3" s="11"/>
      <c r="AD3" s="11"/>
      <c r="AE3" s="11" t="str">
        <f>V6</f>
        <v>岡大附</v>
      </c>
      <c r="AF3" s="11"/>
      <c r="AG3" s="11"/>
      <c r="AH3" s="11"/>
      <c r="AI3" s="14" t="s">
        <v>6</v>
      </c>
      <c r="AJ3" s="10" t="s">
        <v>7</v>
      </c>
      <c r="AK3" s="10" t="s">
        <v>8</v>
      </c>
      <c r="AL3" s="12" t="s">
        <v>9</v>
      </c>
      <c r="AM3" s="10"/>
      <c r="AN3" s="10"/>
      <c r="AO3" s="10" t="s">
        <v>10</v>
      </c>
      <c r="AQ3" s="10" t="s">
        <v>12</v>
      </c>
      <c r="AR3" s="11" t="str">
        <f>AQ4</f>
        <v>荘内</v>
      </c>
      <c r="AS3" s="11"/>
      <c r="AT3" s="11"/>
      <c r="AU3" s="11"/>
      <c r="AV3" s="11" t="str">
        <f>AQ5</f>
        <v>高松</v>
      </c>
      <c r="AW3" s="11"/>
      <c r="AX3" s="11"/>
      <c r="AY3" s="11"/>
      <c r="AZ3" s="11" t="str">
        <f>AQ6</f>
        <v>西大寺</v>
      </c>
      <c r="BA3" s="11"/>
      <c r="BB3" s="11"/>
      <c r="BC3" s="11"/>
      <c r="BD3" s="11" t="str">
        <f>AQ7</f>
        <v>大安寺</v>
      </c>
      <c r="BE3" s="11"/>
      <c r="BF3" s="11"/>
      <c r="BG3" s="11"/>
      <c r="BH3" s="10" t="s">
        <v>6</v>
      </c>
      <c r="BI3" s="10" t="s">
        <v>7</v>
      </c>
      <c r="BJ3" s="10" t="s">
        <v>8</v>
      </c>
      <c r="BK3" s="12" t="s">
        <v>9</v>
      </c>
      <c r="BL3" s="10"/>
      <c r="BM3" s="10"/>
      <c r="BN3" s="10" t="s">
        <v>10</v>
      </c>
    </row>
    <row r="4" spans="1:68" ht="28.5" customHeight="1" x14ac:dyDescent="0.15">
      <c r="A4" s="15" t="s">
        <v>13</v>
      </c>
      <c r="B4" s="16"/>
      <c r="C4" s="16"/>
      <c r="D4" s="16"/>
      <c r="E4" s="16"/>
      <c r="F4" s="17" t="str">
        <f>IF(G4=I4,"△",IF(G4&gt;I4,"○","●"))</f>
        <v>○</v>
      </c>
      <c r="G4" s="18">
        <v>1</v>
      </c>
      <c r="H4" s="18" t="s">
        <v>14</v>
      </c>
      <c r="I4" s="19">
        <v>0</v>
      </c>
      <c r="J4" s="17" t="str">
        <f>IF(K4=M4,"△",IF(K4&gt;M4,"○","●"))</f>
        <v>○</v>
      </c>
      <c r="K4" s="18">
        <v>2</v>
      </c>
      <c r="L4" s="18" t="s">
        <v>14</v>
      </c>
      <c r="M4" s="19">
        <v>0</v>
      </c>
      <c r="N4" s="10">
        <f>COUNTIF(B4:M4,"○")*3+COUNTIF(B4:M4,"△")</f>
        <v>6</v>
      </c>
      <c r="O4" s="10">
        <f>G4+K4</f>
        <v>3</v>
      </c>
      <c r="P4" s="10">
        <f>I4+M4</f>
        <v>0</v>
      </c>
      <c r="Q4" s="12">
        <f>O4-P4</f>
        <v>3</v>
      </c>
      <c r="R4" s="10">
        <f>RANK(Q4,Q4:Q6)</f>
        <v>1</v>
      </c>
      <c r="S4" s="10">
        <f>N4*100+(3-R4)*10+O4</f>
        <v>623</v>
      </c>
      <c r="T4" s="10">
        <f>RANK(S4,S4:S6)</f>
        <v>1</v>
      </c>
      <c r="U4" s="13"/>
      <c r="V4" s="15" t="s">
        <v>15</v>
      </c>
      <c r="W4" s="16"/>
      <c r="X4" s="16"/>
      <c r="Y4" s="16"/>
      <c r="Z4" s="16"/>
      <c r="AA4" s="17" t="str">
        <f>IF(AB4=AD4,"△",IF(AB4&gt;AD4,"○","●"))</f>
        <v>●</v>
      </c>
      <c r="AB4" s="18">
        <v>0</v>
      </c>
      <c r="AC4" s="18" t="s">
        <v>16</v>
      </c>
      <c r="AD4" s="19">
        <v>8</v>
      </c>
      <c r="AE4" s="17" t="str">
        <f>IF(AF4=AH4,"△",IF(AF4&gt;AH4,"○","●"))</f>
        <v>●</v>
      </c>
      <c r="AF4" s="18">
        <v>1</v>
      </c>
      <c r="AG4" s="18" t="s">
        <v>16</v>
      </c>
      <c r="AH4" s="19">
        <v>4</v>
      </c>
      <c r="AI4" s="10">
        <f>COUNTIF(W4:AH4,"○")*3+COUNTIF(W4:AH4,"△")</f>
        <v>0</v>
      </c>
      <c r="AJ4" s="10">
        <f>AB4+AF4</f>
        <v>1</v>
      </c>
      <c r="AK4" s="10">
        <f>AD4+AH4</f>
        <v>12</v>
      </c>
      <c r="AL4" s="12">
        <f>AJ4-AK4</f>
        <v>-11</v>
      </c>
      <c r="AM4" s="10">
        <f>RANK(AL4,AL4:AL6)</f>
        <v>3</v>
      </c>
      <c r="AN4" s="10">
        <f>AI4*100+(3-AM4)*10+AJ4</f>
        <v>1</v>
      </c>
      <c r="AO4" s="10">
        <f>RANK(AN4,AN4:AN6)</f>
        <v>3</v>
      </c>
      <c r="AQ4" s="15" t="s">
        <v>17</v>
      </c>
      <c r="AR4" s="20"/>
      <c r="AS4" s="20"/>
      <c r="AT4" s="20"/>
      <c r="AU4" s="20"/>
      <c r="AV4" s="17" t="str">
        <f>IF(AW4=AY4,"△",IF(AW4&gt;AY4,"○","●"))</f>
        <v>●</v>
      </c>
      <c r="AW4" s="18">
        <v>0</v>
      </c>
      <c r="AX4" s="18" t="s">
        <v>16</v>
      </c>
      <c r="AY4" s="19">
        <v>3</v>
      </c>
      <c r="AZ4" s="16"/>
      <c r="BA4" s="16"/>
      <c r="BB4" s="16"/>
      <c r="BC4" s="16"/>
      <c r="BD4" s="17" t="str">
        <f>IF(BE4=BG4,"△",IF(BE4&gt;BG4,"○","●"))</f>
        <v>●</v>
      </c>
      <c r="BE4" s="18">
        <v>0</v>
      </c>
      <c r="BF4" s="18" t="s">
        <v>16</v>
      </c>
      <c r="BG4" s="19">
        <v>5</v>
      </c>
      <c r="BH4" s="10">
        <f>COUNTIF(AR4:BG4,"○")*3+COUNTIF(AR4:BG4,"△")</f>
        <v>0</v>
      </c>
      <c r="BI4" s="10">
        <f>AS4+AW4+BA4+BE4</f>
        <v>0</v>
      </c>
      <c r="BJ4" s="10">
        <f>AU4+AY4+BC4+BG4</f>
        <v>8</v>
      </c>
      <c r="BK4" s="12">
        <f>BI4-BJ4</f>
        <v>-8</v>
      </c>
      <c r="BL4" s="10">
        <f>RANK(BK4,BK4:BK7)</f>
        <v>4</v>
      </c>
      <c r="BM4" s="10">
        <f>BH4*100+(4-BL4)*10+BI4</f>
        <v>0</v>
      </c>
      <c r="BN4" s="10">
        <f>RANK(BM4,BM4:BM7)</f>
        <v>4</v>
      </c>
    </row>
    <row r="5" spans="1:68" ht="28.5" customHeight="1" x14ac:dyDescent="0.15">
      <c r="A5" s="15" t="s">
        <v>18</v>
      </c>
      <c r="B5" s="17" t="str">
        <f>IF(C5=E5,"△",IF(C5&gt;E5,"○","●"))</f>
        <v>●</v>
      </c>
      <c r="C5" s="18">
        <f>I4</f>
        <v>0</v>
      </c>
      <c r="D5" s="18" t="s">
        <v>14</v>
      </c>
      <c r="E5" s="19">
        <f>G4</f>
        <v>1</v>
      </c>
      <c r="F5" s="16"/>
      <c r="G5" s="16"/>
      <c r="H5" s="16"/>
      <c r="I5" s="16"/>
      <c r="J5" s="17" t="str">
        <f>IF(K5="","",IF(K5=M5,"△",IF(K5&gt;M5,"○","●")))</f>
        <v>●</v>
      </c>
      <c r="K5" s="18">
        <v>0</v>
      </c>
      <c r="L5" s="18" t="s">
        <v>14</v>
      </c>
      <c r="M5" s="19">
        <v>2</v>
      </c>
      <c r="N5" s="10">
        <f t="shared" ref="N5:N6" si="0">COUNTIF(B5:M5,"○")*3+COUNTIF(B5:M5,"△")</f>
        <v>0</v>
      </c>
      <c r="O5" s="10">
        <f>C5+K5</f>
        <v>0</v>
      </c>
      <c r="P5" s="10">
        <f>E5+M5</f>
        <v>3</v>
      </c>
      <c r="Q5" s="12">
        <f t="shared" ref="Q5:Q6" si="1">O5-P5</f>
        <v>-3</v>
      </c>
      <c r="R5" s="10">
        <f>RANK(Q5,Q4:Q6)</f>
        <v>3</v>
      </c>
      <c r="S5" s="10">
        <f t="shared" ref="S5:S6" si="2">N5*100+(3-R5)*10+O5</f>
        <v>0</v>
      </c>
      <c r="T5" s="10">
        <f>RANK(S5,S4:S6)</f>
        <v>3</v>
      </c>
      <c r="U5" s="13"/>
      <c r="V5" s="15" t="s">
        <v>19</v>
      </c>
      <c r="W5" s="17" t="str">
        <f>IF(X5=Z5,"△",IF(X5&gt;Z5,"○","●"))</f>
        <v>○</v>
      </c>
      <c r="X5" s="18">
        <f>AD4</f>
        <v>8</v>
      </c>
      <c r="Y5" s="18" t="s">
        <v>14</v>
      </c>
      <c r="Z5" s="19">
        <f>AB4</f>
        <v>0</v>
      </c>
      <c r="AA5" s="16"/>
      <c r="AB5" s="16"/>
      <c r="AC5" s="16"/>
      <c r="AD5" s="16"/>
      <c r="AE5" s="17" t="str">
        <f>IF(AF5="","",IF(AF5=AH5,"△",IF(AF5&gt;AH5,"○","●")))</f>
        <v>○</v>
      </c>
      <c r="AF5" s="18">
        <v>9</v>
      </c>
      <c r="AG5" s="18" t="s">
        <v>14</v>
      </c>
      <c r="AH5" s="19">
        <v>0</v>
      </c>
      <c r="AI5" s="10">
        <f t="shared" ref="AI5:AI6" si="3">COUNTIF(W5:AH5,"○")*3+COUNTIF(W5:AH5,"△")</f>
        <v>6</v>
      </c>
      <c r="AJ5" s="10">
        <f>X5+AF5</f>
        <v>17</v>
      </c>
      <c r="AK5" s="10">
        <f>Z5+AH5</f>
        <v>0</v>
      </c>
      <c r="AL5" s="12">
        <f t="shared" ref="AL5:AL6" si="4">AJ5-AK5</f>
        <v>17</v>
      </c>
      <c r="AM5" s="10">
        <f>RANK(AL5,AL4:AL6)</f>
        <v>1</v>
      </c>
      <c r="AN5" s="10">
        <f t="shared" ref="AN5:AN6" si="5">AI5*100+(3-AM5)*10+AJ5</f>
        <v>637</v>
      </c>
      <c r="AO5" s="10">
        <f>RANK(AN5,AN4:AN6)</f>
        <v>1</v>
      </c>
      <c r="AQ5" s="15" t="s">
        <v>20</v>
      </c>
      <c r="AR5" s="17" t="str">
        <f>IF(AS5=AU5,"△",IF(AS5&gt;AU5,"○","●"))</f>
        <v>○</v>
      </c>
      <c r="AS5" s="18">
        <f>AY4</f>
        <v>3</v>
      </c>
      <c r="AT5" s="18" t="s">
        <v>14</v>
      </c>
      <c r="AU5" s="19">
        <f>AW4</f>
        <v>0</v>
      </c>
      <c r="AV5" s="16"/>
      <c r="AW5" s="16"/>
      <c r="AX5" s="16"/>
      <c r="AY5" s="16"/>
      <c r="AZ5" s="17" t="str">
        <f>IF(BA5=BC5,"△",IF(BA5&gt;BC5,"○","●"))</f>
        <v>○</v>
      </c>
      <c r="BA5" s="18">
        <v>2</v>
      </c>
      <c r="BB5" s="18" t="s">
        <v>14</v>
      </c>
      <c r="BC5" s="19">
        <v>0</v>
      </c>
      <c r="BD5" s="16"/>
      <c r="BE5" s="16"/>
      <c r="BF5" s="16"/>
      <c r="BG5" s="16"/>
      <c r="BH5" s="10">
        <f t="shared" ref="BH5:BH7" si="6">COUNTIF(AR5:BG5,"○")*3+COUNTIF(AR5:BG5,"△")</f>
        <v>6</v>
      </c>
      <c r="BI5" s="10">
        <f t="shared" ref="BI5:BI7" si="7">AS5+AW5+BA5+BE5</f>
        <v>5</v>
      </c>
      <c r="BJ5" s="10">
        <f t="shared" ref="BJ5:BJ7" si="8">AU5+AY5+BC5+BG5</f>
        <v>0</v>
      </c>
      <c r="BK5" s="12">
        <f t="shared" ref="BK5:BK7" si="9">BI5-BJ5</f>
        <v>5</v>
      </c>
      <c r="BL5" s="10">
        <f>RANK(BK5,BK4:BK7)</f>
        <v>1</v>
      </c>
      <c r="BM5" s="10">
        <f t="shared" ref="BM5:BM7" si="10">BH5*100+(4-BL5)*10+BI5</f>
        <v>635</v>
      </c>
      <c r="BN5" s="10">
        <f>RANK(BM5,BM4:BM7)</f>
        <v>1</v>
      </c>
    </row>
    <row r="6" spans="1:68" ht="28.5" customHeight="1" x14ac:dyDescent="0.15">
      <c r="A6" s="15" t="s">
        <v>21</v>
      </c>
      <c r="B6" s="17" t="str">
        <f>IF(C6=E6,"△",IF(C6&gt;E6,"○","●"))</f>
        <v>●</v>
      </c>
      <c r="C6" s="18">
        <f>M4</f>
        <v>0</v>
      </c>
      <c r="D6" s="18" t="s">
        <v>14</v>
      </c>
      <c r="E6" s="19">
        <f>K4</f>
        <v>2</v>
      </c>
      <c r="F6" s="17" t="str">
        <f>IF(K5="","",IF(G6=I6,"△",IF(G6&gt;I6,"○","●")))</f>
        <v>○</v>
      </c>
      <c r="G6" s="18">
        <f>M5</f>
        <v>2</v>
      </c>
      <c r="H6" s="18" t="s">
        <v>14</v>
      </c>
      <c r="I6" s="19">
        <f>K5</f>
        <v>0</v>
      </c>
      <c r="J6" s="16"/>
      <c r="K6" s="16"/>
      <c r="L6" s="16"/>
      <c r="M6" s="16"/>
      <c r="N6" s="10">
        <f t="shared" si="0"/>
        <v>3</v>
      </c>
      <c r="O6" s="10">
        <f>C6+G6</f>
        <v>2</v>
      </c>
      <c r="P6" s="10">
        <f>E6+I6</f>
        <v>2</v>
      </c>
      <c r="Q6" s="12">
        <f t="shared" si="1"/>
        <v>0</v>
      </c>
      <c r="R6" s="10">
        <f>RANK(Q6,Q4:Q6)</f>
        <v>2</v>
      </c>
      <c r="S6" s="10">
        <f t="shared" si="2"/>
        <v>312</v>
      </c>
      <c r="T6" s="10">
        <f>RANK(S6,S4:S6)</f>
        <v>2</v>
      </c>
      <c r="U6" s="13"/>
      <c r="V6" s="15" t="s">
        <v>22</v>
      </c>
      <c r="W6" s="17" t="str">
        <f>IF(X6=Z6,"△",IF(X6&gt;Z6,"○","●"))</f>
        <v>○</v>
      </c>
      <c r="X6" s="18">
        <f>AH4</f>
        <v>4</v>
      </c>
      <c r="Y6" s="18" t="s">
        <v>14</v>
      </c>
      <c r="Z6" s="19">
        <f>AF4</f>
        <v>1</v>
      </c>
      <c r="AA6" s="17" t="str">
        <f>IF(AF5="","",IF(AB6=AD6,"△",IF(AB6&gt;AD6,"○","●")))</f>
        <v>●</v>
      </c>
      <c r="AB6" s="18">
        <f>AH5</f>
        <v>0</v>
      </c>
      <c r="AC6" s="18" t="s">
        <v>14</v>
      </c>
      <c r="AD6" s="19">
        <f>AF5</f>
        <v>9</v>
      </c>
      <c r="AE6" s="16"/>
      <c r="AF6" s="16"/>
      <c r="AG6" s="16"/>
      <c r="AH6" s="16"/>
      <c r="AI6" s="10">
        <f t="shared" si="3"/>
        <v>3</v>
      </c>
      <c r="AJ6" s="10">
        <f>X6+AB6</f>
        <v>4</v>
      </c>
      <c r="AK6" s="10">
        <f>Z6+AD6</f>
        <v>10</v>
      </c>
      <c r="AL6" s="12">
        <f t="shared" si="4"/>
        <v>-6</v>
      </c>
      <c r="AM6" s="10">
        <f>RANK(AL6,AL4:AL6)</f>
        <v>2</v>
      </c>
      <c r="AN6" s="10">
        <f t="shared" si="5"/>
        <v>314</v>
      </c>
      <c r="AO6" s="10">
        <f>RANK(AN6,AN4:AN6)</f>
        <v>2</v>
      </c>
      <c r="AQ6" s="15" t="s">
        <v>4</v>
      </c>
      <c r="AR6" s="16"/>
      <c r="AS6" s="16"/>
      <c r="AT6" s="16"/>
      <c r="AU6" s="16"/>
      <c r="AV6" s="17" t="str">
        <f>IF(AW6=AY6,"△",IF(AW6&gt;AY6,"○","●"))</f>
        <v>●</v>
      </c>
      <c r="AW6" s="18">
        <f>BC5</f>
        <v>0</v>
      </c>
      <c r="AX6" s="18" t="s">
        <v>14</v>
      </c>
      <c r="AY6" s="19">
        <f>BA5</f>
        <v>2</v>
      </c>
      <c r="AZ6" s="16"/>
      <c r="BA6" s="16"/>
      <c r="BB6" s="16"/>
      <c r="BC6" s="16"/>
      <c r="BD6" s="17" t="str">
        <f>IF(BE6=BG6,"△",IF(BE6&gt;BG6,"○","●"))</f>
        <v>○</v>
      </c>
      <c r="BE6" s="18">
        <v>1</v>
      </c>
      <c r="BF6" s="18" t="s">
        <v>14</v>
      </c>
      <c r="BG6" s="19">
        <v>0</v>
      </c>
      <c r="BH6" s="10">
        <f t="shared" si="6"/>
        <v>3</v>
      </c>
      <c r="BI6" s="10">
        <f t="shared" si="7"/>
        <v>1</v>
      </c>
      <c r="BJ6" s="10">
        <f t="shared" si="8"/>
        <v>2</v>
      </c>
      <c r="BK6" s="12">
        <f t="shared" si="9"/>
        <v>-1</v>
      </c>
      <c r="BL6" s="10">
        <f>RANK(BK6,BK4:BK7)</f>
        <v>3</v>
      </c>
      <c r="BM6" s="10">
        <f t="shared" si="10"/>
        <v>311</v>
      </c>
      <c r="BN6" s="10">
        <f>RANK(BM6,BM4:BM7)</f>
        <v>3</v>
      </c>
    </row>
    <row r="7" spans="1:68" ht="28.5" customHeight="1" x14ac:dyDescent="0.15">
      <c r="AQ7" s="15" t="s">
        <v>23</v>
      </c>
      <c r="AR7" s="17" t="str">
        <f>IF(AS7=AU7,"△",IF(AS7&gt;AU7,"○","●"))</f>
        <v>○</v>
      </c>
      <c r="AS7" s="18">
        <f>BG4</f>
        <v>5</v>
      </c>
      <c r="AT7" s="18" t="s">
        <v>14</v>
      </c>
      <c r="AU7" s="19">
        <f>BE4</f>
        <v>0</v>
      </c>
      <c r="AV7" s="16"/>
      <c r="AW7" s="16"/>
      <c r="AX7" s="16"/>
      <c r="AY7" s="16"/>
      <c r="AZ7" s="17" t="str">
        <f>IF(BA7=BC7,"△",IF(BA7&gt;BC7,"○","●"))</f>
        <v>●</v>
      </c>
      <c r="BA7" s="18">
        <f>BG6</f>
        <v>0</v>
      </c>
      <c r="BB7" s="18" t="s">
        <v>14</v>
      </c>
      <c r="BC7" s="19">
        <f>BE6</f>
        <v>1</v>
      </c>
      <c r="BD7" s="16"/>
      <c r="BE7" s="16"/>
      <c r="BF7" s="16"/>
      <c r="BG7" s="16"/>
      <c r="BH7" s="10">
        <f t="shared" si="6"/>
        <v>3</v>
      </c>
      <c r="BI7" s="10">
        <f t="shared" si="7"/>
        <v>5</v>
      </c>
      <c r="BJ7" s="10">
        <f t="shared" si="8"/>
        <v>1</v>
      </c>
      <c r="BK7" s="12">
        <f t="shared" si="9"/>
        <v>4</v>
      </c>
      <c r="BL7" s="10">
        <f>RANK(BK7,BK4:BK7)</f>
        <v>2</v>
      </c>
      <c r="BM7" s="10">
        <f t="shared" si="10"/>
        <v>325</v>
      </c>
      <c r="BN7" s="10">
        <f>RANK(BM7,BM4:BM7)</f>
        <v>2</v>
      </c>
    </row>
    <row r="8" spans="1:68" ht="28.5" customHeight="1" x14ac:dyDescent="0.15">
      <c r="A8" s="10" t="s">
        <v>24</v>
      </c>
      <c r="B8" s="11" t="str">
        <f>A9</f>
        <v>岡北</v>
      </c>
      <c r="C8" s="11"/>
      <c r="D8" s="11"/>
      <c r="E8" s="11"/>
      <c r="F8" s="11" t="str">
        <f>A10</f>
        <v>上道</v>
      </c>
      <c r="G8" s="11"/>
      <c r="H8" s="11"/>
      <c r="I8" s="11"/>
      <c r="J8" s="11" t="str">
        <f>A11</f>
        <v>芳田</v>
      </c>
      <c r="K8" s="11"/>
      <c r="L8" s="11"/>
      <c r="M8" s="11"/>
      <c r="N8" s="10" t="s">
        <v>6</v>
      </c>
      <c r="O8" s="10" t="s">
        <v>7</v>
      </c>
      <c r="P8" s="10" t="s">
        <v>8</v>
      </c>
      <c r="Q8" s="12" t="s">
        <v>9</v>
      </c>
      <c r="R8" s="10"/>
      <c r="S8" s="10"/>
      <c r="T8" s="10" t="s">
        <v>10</v>
      </c>
      <c r="V8" s="10" t="s">
        <v>25</v>
      </c>
      <c r="W8" s="11" t="str">
        <f>V9</f>
        <v>中山</v>
      </c>
      <c r="X8" s="11"/>
      <c r="Y8" s="11"/>
      <c r="Z8" s="11"/>
      <c r="AA8" s="11" t="str">
        <f>V10</f>
        <v>福浜</v>
      </c>
      <c r="AB8" s="11"/>
      <c r="AC8" s="11"/>
      <c r="AD8" s="11"/>
      <c r="AE8" s="11" t="str">
        <f>V11</f>
        <v>香和</v>
      </c>
      <c r="AF8" s="11"/>
      <c r="AG8" s="11"/>
      <c r="AH8" s="11"/>
      <c r="AI8" s="10" t="s">
        <v>6</v>
      </c>
      <c r="AJ8" s="10" t="s">
        <v>7</v>
      </c>
      <c r="AK8" s="10" t="s">
        <v>8</v>
      </c>
      <c r="AL8" s="12" t="s">
        <v>9</v>
      </c>
      <c r="AM8" s="10"/>
      <c r="AN8" s="10"/>
      <c r="AO8" s="10" t="s">
        <v>10</v>
      </c>
      <c r="BL8" s="10"/>
      <c r="BM8" s="10"/>
    </row>
    <row r="9" spans="1:68" ht="28.5" customHeight="1" x14ac:dyDescent="0.15">
      <c r="A9" s="15" t="s">
        <v>26</v>
      </c>
      <c r="B9" s="16"/>
      <c r="C9" s="16"/>
      <c r="D9" s="16"/>
      <c r="E9" s="16"/>
      <c r="F9" s="17" t="str">
        <f>IF(G9=I9,"△",IF(G9&gt;I9,"○","●"))</f>
        <v>○</v>
      </c>
      <c r="G9" s="18">
        <v>2</v>
      </c>
      <c r="H9" s="18" t="s">
        <v>27</v>
      </c>
      <c r="I9" s="19">
        <v>0</v>
      </c>
      <c r="J9" s="17" t="str">
        <f>IF(K9=M9,"△",IF(K9&gt;M9,"○","●"))</f>
        <v>●</v>
      </c>
      <c r="K9" s="18">
        <v>0</v>
      </c>
      <c r="L9" s="18" t="s">
        <v>27</v>
      </c>
      <c r="M9" s="19">
        <v>1</v>
      </c>
      <c r="N9" s="10">
        <f>COUNTIF(B9:M9,"○")*3+COUNTIF(B9:M9,"△")</f>
        <v>3</v>
      </c>
      <c r="O9" s="10">
        <f>G9+K9</f>
        <v>2</v>
      </c>
      <c r="P9" s="10">
        <f>I9+M9</f>
        <v>1</v>
      </c>
      <c r="Q9" s="12">
        <f>O9-P9</f>
        <v>1</v>
      </c>
      <c r="R9" s="10">
        <f>RANK(Q9,Q9:Q11)</f>
        <v>2</v>
      </c>
      <c r="S9" s="10">
        <f>N9*100+(3-R9)*10+O9</f>
        <v>312</v>
      </c>
      <c r="T9" s="10">
        <f>RANK(S9,S9:S11)</f>
        <v>2</v>
      </c>
      <c r="V9" s="15" t="s">
        <v>28</v>
      </c>
      <c r="W9" s="16"/>
      <c r="X9" s="16"/>
      <c r="Y9" s="16"/>
      <c r="Z9" s="16"/>
      <c r="AA9" s="17" t="str">
        <f>IF(AB9=AD9,"△",IF(AB9&gt;AD9,"○","●"))</f>
        <v>●</v>
      </c>
      <c r="AB9" s="18">
        <v>0</v>
      </c>
      <c r="AC9" s="18" t="s">
        <v>27</v>
      </c>
      <c r="AD9" s="19">
        <v>1</v>
      </c>
      <c r="AE9" s="17" t="str">
        <f>IF(AF9=AH9,"△",IF(AF9&gt;AH9,"○","●"))</f>
        <v>○</v>
      </c>
      <c r="AF9" s="18">
        <v>3</v>
      </c>
      <c r="AG9" s="18" t="s">
        <v>27</v>
      </c>
      <c r="AH9" s="19">
        <v>1</v>
      </c>
      <c r="AI9" s="10">
        <f>COUNTIF(W9:AH9,"○")*3+COUNTIF(W9:AH9,"△")</f>
        <v>3</v>
      </c>
      <c r="AJ9" s="10">
        <f>AB9+AF9</f>
        <v>3</v>
      </c>
      <c r="AK9" s="10">
        <f>AD9+AH9</f>
        <v>2</v>
      </c>
      <c r="AL9" s="12">
        <f>AJ9-AK9</f>
        <v>1</v>
      </c>
      <c r="AM9" s="10">
        <f>RANK(AL9,AL9:AL11)</f>
        <v>2</v>
      </c>
      <c r="AN9" s="10">
        <f>AI9*100+(3-AM9)*10+AJ9</f>
        <v>313</v>
      </c>
      <c r="AO9" s="10">
        <f>RANK(AN9,AN9:AN11)</f>
        <v>2</v>
      </c>
      <c r="AQ9" s="10" t="s">
        <v>29</v>
      </c>
      <c r="AR9" s="11" t="str">
        <f>AQ10</f>
        <v>石井</v>
      </c>
      <c r="AS9" s="11"/>
      <c r="AT9" s="11"/>
      <c r="AU9" s="11"/>
      <c r="AV9" s="11" t="str">
        <f>AQ11</f>
        <v>桑田</v>
      </c>
      <c r="AW9" s="11"/>
      <c r="AX9" s="11"/>
      <c r="AY9" s="11"/>
      <c r="AZ9" s="11" t="str">
        <f>AQ12</f>
        <v>県操山</v>
      </c>
      <c r="BA9" s="11"/>
      <c r="BB9" s="11"/>
      <c r="BC9" s="11"/>
      <c r="BD9" s="11" t="str">
        <f>AQ13</f>
        <v>足守</v>
      </c>
      <c r="BE9" s="11"/>
      <c r="BF9" s="11"/>
      <c r="BG9" s="11"/>
      <c r="BH9" s="10" t="s">
        <v>6</v>
      </c>
      <c r="BI9" s="10" t="s">
        <v>7</v>
      </c>
      <c r="BJ9" s="10" t="s">
        <v>8</v>
      </c>
      <c r="BK9" s="12" t="s">
        <v>9</v>
      </c>
      <c r="BL9" s="10"/>
      <c r="BM9" s="10"/>
      <c r="BN9" s="10" t="s">
        <v>10</v>
      </c>
    </row>
    <row r="10" spans="1:68" ht="28.5" customHeight="1" x14ac:dyDescent="0.15">
      <c r="A10" s="15" t="s">
        <v>30</v>
      </c>
      <c r="B10" s="17" t="str">
        <f>IF(C10=E10,"△",IF(C10&gt;E10,"○","●"))</f>
        <v>●</v>
      </c>
      <c r="C10" s="18">
        <f>I9</f>
        <v>0</v>
      </c>
      <c r="D10" s="18" t="s">
        <v>14</v>
      </c>
      <c r="E10" s="19">
        <f>G9</f>
        <v>2</v>
      </c>
      <c r="F10" s="16"/>
      <c r="G10" s="16"/>
      <c r="H10" s="16"/>
      <c r="I10" s="16"/>
      <c r="J10" s="17" t="str">
        <f>IF(K10="","",IF(K10=M10,"△",IF(K10&gt;M10,"○","●")))</f>
        <v>●</v>
      </c>
      <c r="K10" s="18">
        <v>1</v>
      </c>
      <c r="L10" s="18" t="s">
        <v>14</v>
      </c>
      <c r="M10" s="19">
        <v>2</v>
      </c>
      <c r="N10" s="10">
        <f t="shared" ref="N10:N11" si="11">COUNTIF(B10:M10,"○")*3+COUNTIF(B10:M10,"△")</f>
        <v>0</v>
      </c>
      <c r="O10" s="10">
        <f>C10+K10</f>
        <v>1</v>
      </c>
      <c r="P10" s="10">
        <f>E10+M10</f>
        <v>4</v>
      </c>
      <c r="Q10" s="12">
        <f t="shared" ref="Q10:Q11" si="12">O10-P10</f>
        <v>-3</v>
      </c>
      <c r="R10" s="10">
        <f>RANK(Q10,Q9:Q11)</f>
        <v>3</v>
      </c>
      <c r="S10" s="10">
        <f t="shared" ref="S10:S11" si="13">N10*100+(3-R10)*10+O10</f>
        <v>1</v>
      </c>
      <c r="T10" s="10">
        <f>RANK(S10,S9:S11)</f>
        <v>3</v>
      </c>
      <c r="V10" s="15" t="s">
        <v>31</v>
      </c>
      <c r="W10" s="17" t="str">
        <f>IF(X10=Z10,"△",IF(X10&gt;Z10,"○","●"))</f>
        <v>○</v>
      </c>
      <c r="X10" s="18">
        <f>AD9</f>
        <v>1</v>
      </c>
      <c r="Y10" s="18" t="s">
        <v>14</v>
      </c>
      <c r="Z10" s="19">
        <f>AB9</f>
        <v>0</v>
      </c>
      <c r="AA10" s="16"/>
      <c r="AB10" s="16"/>
      <c r="AC10" s="16"/>
      <c r="AD10" s="16"/>
      <c r="AE10" s="17" t="str">
        <f>IF(AF10="","",IF(AF10=AH10,"△",IF(AF10&gt;AH10,"○","●")))</f>
        <v>○</v>
      </c>
      <c r="AF10" s="18">
        <v>1</v>
      </c>
      <c r="AG10" s="18" t="s">
        <v>14</v>
      </c>
      <c r="AH10" s="19">
        <v>0</v>
      </c>
      <c r="AI10" s="10">
        <f t="shared" ref="AI10:AI11" si="14">COUNTIF(W10:AH10,"○")*3+COUNTIF(W10:AH10,"△")</f>
        <v>6</v>
      </c>
      <c r="AJ10" s="10">
        <f>X10+AF10</f>
        <v>2</v>
      </c>
      <c r="AK10" s="10">
        <f>Z10+AH10</f>
        <v>0</v>
      </c>
      <c r="AL10" s="12">
        <f t="shared" ref="AL10:AL11" si="15">AJ10-AK10</f>
        <v>2</v>
      </c>
      <c r="AM10" s="10">
        <f>RANK(AL10,AL9:AL11)</f>
        <v>1</v>
      </c>
      <c r="AN10" s="10">
        <f t="shared" ref="AN10:AN11" si="16">AI10*100+(3-AM10)*10+AJ10</f>
        <v>622</v>
      </c>
      <c r="AO10" s="10">
        <f>RANK(AN10,AN9:AN11)</f>
        <v>1</v>
      </c>
      <c r="AQ10" s="15" t="s">
        <v>32</v>
      </c>
      <c r="AR10" s="20"/>
      <c r="AS10" s="20"/>
      <c r="AT10" s="20"/>
      <c r="AU10" s="20"/>
      <c r="AV10" s="17" t="str">
        <f>IF(AW10=AY10,"△",IF(AW10&gt;AY10,"○","●"))</f>
        <v>△</v>
      </c>
      <c r="AW10" s="18">
        <v>0</v>
      </c>
      <c r="AX10" s="18" t="s">
        <v>33</v>
      </c>
      <c r="AY10" s="19">
        <v>0</v>
      </c>
      <c r="AZ10" s="16"/>
      <c r="BA10" s="16"/>
      <c r="BB10" s="16"/>
      <c r="BC10" s="16"/>
      <c r="BD10" s="17" t="str">
        <f>IF(BE10=BG10,"△",IF(BE10&gt;BG10,"○","●"))</f>
        <v>○</v>
      </c>
      <c r="BE10" s="18">
        <v>6</v>
      </c>
      <c r="BF10" s="18" t="s">
        <v>33</v>
      </c>
      <c r="BG10" s="19">
        <v>0</v>
      </c>
      <c r="BH10" s="10">
        <f>COUNTIF(AR10:BG10,"○")*3+COUNTIF(AR10:BG10,"△")</f>
        <v>4</v>
      </c>
      <c r="BI10" s="10">
        <f>AS10+AW10+BA10+BE10</f>
        <v>6</v>
      </c>
      <c r="BJ10" s="10">
        <f>AU10+AY10+BC10+BG10</f>
        <v>0</v>
      </c>
      <c r="BK10" s="12">
        <f>BI10-BJ10</f>
        <v>6</v>
      </c>
      <c r="BL10" s="10">
        <f>RANK(BK10,BK10:BK13)</f>
        <v>1</v>
      </c>
      <c r="BM10" s="10">
        <f>BH10*100+(4-BL10)*10+BI10</f>
        <v>436</v>
      </c>
      <c r="BN10" s="10">
        <f>RANK(BM10,BM10:BM13)</f>
        <v>1</v>
      </c>
    </row>
    <row r="11" spans="1:68" ht="28.5" customHeight="1" x14ac:dyDescent="0.15">
      <c r="A11" s="15" t="s">
        <v>34</v>
      </c>
      <c r="B11" s="17" t="str">
        <f>IF(C11=E11,"△",IF(C11&gt;E11,"○","●"))</f>
        <v>○</v>
      </c>
      <c r="C11" s="18">
        <f>M9</f>
        <v>1</v>
      </c>
      <c r="D11" s="18" t="s">
        <v>14</v>
      </c>
      <c r="E11" s="19">
        <f>K9</f>
        <v>0</v>
      </c>
      <c r="F11" s="17" t="str">
        <f>IF(K10="","",IF(G11=I11,"△",IF(G11&gt;I11,"○","●")))</f>
        <v>○</v>
      </c>
      <c r="G11" s="18">
        <f>M10</f>
        <v>2</v>
      </c>
      <c r="H11" s="18" t="s">
        <v>14</v>
      </c>
      <c r="I11" s="19">
        <f>K10</f>
        <v>1</v>
      </c>
      <c r="J11" s="16"/>
      <c r="K11" s="16"/>
      <c r="L11" s="16"/>
      <c r="M11" s="16"/>
      <c r="N11" s="10">
        <f t="shared" si="11"/>
        <v>6</v>
      </c>
      <c r="O11" s="10">
        <f>C11+G11</f>
        <v>3</v>
      </c>
      <c r="P11" s="10">
        <f>E11+I11</f>
        <v>1</v>
      </c>
      <c r="Q11" s="12">
        <f t="shared" si="12"/>
        <v>2</v>
      </c>
      <c r="R11" s="10">
        <f>RANK(Q11,Q9:Q11)</f>
        <v>1</v>
      </c>
      <c r="S11" s="10">
        <f t="shared" si="13"/>
        <v>623</v>
      </c>
      <c r="T11" s="10">
        <f>RANK(S11,S9:S11)</f>
        <v>1</v>
      </c>
      <c r="V11" s="15" t="s">
        <v>35</v>
      </c>
      <c r="W11" s="17" t="str">
        <f>IF(X11=Z11,"△",IF(X11&gt;Z11,"○","●"))</f>
        <v>●</v>
      </c>
      <c r="X11" s="18">
        <f>AH9</f>
        <v>1</v>
      </c>
      <c r="Y11" s="18" t="s">
        <v>14</v>
      </c>
      <c r="Z11" s="19">
        <f>AF9</f>
        <v>3</v>
      </c>
      <c r="AA11" s="17" t="str">
        <f>IF(AF10="","",IF(AB11=AD11,"△",IF(AB11&gt;AD11,"○","●")))</f>
        <v>●</v>
      </c>
      <c r="AB11" s="18">
        <f>AH10</f>
        <v>0</v>
      </c>
      <c r="AC11" s="18" t="s">
        <v>14</v>
      </c>
      <c r="AD11" s="19">
        <f>AF10</f>
        <v>1</v>
      </c>
      <c r="AE11" s="16"/>
      <c r="AF11" s="16"/>
      <c r="AG11" s="16"/>
      <c r="AH11" s="16"/>
      <c r="AI11" s="10">
        <f t="shared" si="14"/>
        <v>0</v>
      </c>
      <c r="AJ11" s="10">
        <f>X11+AB11</f>
        <v>1</v>
      </c>
      <c r="AK11" s="10">
        <f>Z11+AD11</f>
        <v>4</v>
      </c>
      <c r="AL11" s="12">
        <f t="shared" si="15"/>
        <v>-3</v>
      </c>
      <c r="AM11" s="10">
        <f>RANK(AL11,AL9:AL11)</f>
        <v>3</v>
      </c>
      <c r="AN11" s="10">
        <f t="shared" si="16"/>
        <v>1</v>
      </c>
      <c r="AO11" s="10">
        <f>RANK(AN11,AN9:AN11)</f>
        <v>3</v>
      </c>
      <c r="AQ11" s="15" t="s">
        <v>36</v>
      </c>
      <c r="AR11" s="17" t="str">
        <f>IF(AS11=AU11,"△",IF(AS11&gt;AU11,"○","●"))</f>
        <v>△</v>
      </c>
      <c r="AS11" s="18">
        <f>AY10</f>
        <v>0</v>
      </c>
      <c r="AT11" s="18" t="s">
        <v>14</v>
      </c>
      <c r="AU11" s="19">
        <f>AW10</f>
        <v>0</v>
      </c>
      <c r="AV11" s="16"/>
      <c r="AW11" s="16"/>
      <c r="AX11" s="16"/>
      <c r="AY11" s="16"/>
      <c r="AZ11" s="17" t="str">
        <f>IF(BA11=BC11,"△",IF(BA11&gt;BC11,"○","●"))</f>
        <v>○</v>
      </c>
      <c r="BA11" s="18">
        <v>2</v>
      </c>
      <c r="BB11" s="18" t="s">
        <v>14</v>
      </c>
      <c r="BC11" s="19">
        <v>0</v>
      </c>
      <c r="BD11" s="16"/>
      <c r="BE11" s="16"/>
      <c r="BF11" s="16"/>
      <c r="BG11" s="16"/>
      <c r="BH11" s="10">
        <f t="shared" ref="BH11:BH13" si="17">COUNTIF(AR11:BG11,"○")*3+COUNTIF(AR11:BG11,"△")</f>
        <v>4</v>
      </c>
      <c r="BI11" s="10">
        <f t="shared" ref="BI11:BI13" si="18">AS11+AW11+BA11+BE11</f>
        <v>2</v>
      </c>
      <c r="BJ11" s="10">
        <f t="shared" ref="BJ11:BJ13" si="19">AU11+AY11+BC11+BG11</f>
        <v>0</v>
      </c>
      <c r="BK11" s="12">
        <f t="shared" ref="BK11:BK13" si="20">BI11-BJ11</f>
        <v>2</v>
      </c>
      <c r="BL11" s="10">
        <f>RANK(BK11,BK10:BK13)</f>
        <v>2</v>
      </c>
      <c r="BM11" s="10">
        <f t="shared" ref="BM11:BM13" si="21">BH11*100+(4-BL11)*10+BI11</f>
        <v>422</v>
      </c>
      <c r="BN11" s="10">
        <f>RANK(BM11,BM10:BM13)</f>
        <v>2</v>
      </c>
    </row>
    <row r="12" spans="1:68" ht="28.5" customHeight="1" x14ac:dyDescent="0.15">
      <c r="AQ12" s="15" t="s">
        <v>37</v>
      </c>
      <c r="AR12" s="16"/>
      <c r="AS12" s="16"/>
      <c r="AT12" s="16"/>
      <c r="AU12" s="16"/>
      <c r="AV12" s="17" t="str">
        <f>IF(AW12=AY12,"△",IF(AW12&gt;AY12,"○","●"))</f>
        <v>●</v>
      </c>
      <c r="AW12" s="18">
        <f>BC11</f>
        <v>0</v>
      </c>
      <c r="AX12" s="18" t="s">
        <v>14</v>
      </c>
      <c r="AY12" s="19">
        <f>BA11</f>
        <v>2</v>
      </c>
      <c r="AZ12" s="16"/>
      <c r="BA12" s="16"/>
      <c r="BB12" s="16"/>
      <c r="BC12" s="16"/>
      <c r="BD12" s="17" t="str">
        <f>IF(BE12=BG12,"△",IF(BE12&gt;BG12,"○","●"))</f>
        <v>○</v>
      </c>
      <c r="BE12" s="18">
        <v>2</v>
      </c>
      <c r="BF12" s="18" t="s">
        <v>14</v>
      </c>
      <c r="BG12" s="19">
        <v>0</v>
      </c>
      <c r="BH12" s="10">
        <f t="shared" si="17"/>
        <v>3</v>
      </c>
      <c r="BI12" s="10">
        <f t="shared" si="18"/>
        <v>2</v>
      </c>
      <c r="BJ12" s="10">
        <f t="shared" si="19"/>
        <v>2</v>
      </c>
      <c r="BK12" s="12">
        <f t="shared" si="20"/>
        <v>0</v>
      </c>
      <c r="BL12" s="10">
        <f>RANK(BK12,BK10:BK13)</f>
        <v>3</v>
      </c>
      <c r="BM12" s="10">
        <f t="shared" si="21"/>
        <v>312</v>
      </c>
      <c r="BN12" s="10">
        <f>RANK(BM12,BM10:BM13)</f>
        <v>3</v>
      </c>
    </row>
    <row r="13" spans="1:68" ht="28.5" customHeight="1" x14ac:dyDescent="0.15">
      <c r="A13" s="10" t="s">
        <v>38</v>
      </c>
      <c r="B13" s="11" t="str">
        <f>A14</f>
        <v>旭東</v>
      </c>
      <c r="C13" s="11"/>
      <c r="D13" s="11"/>
      <c r="E13" s="11"/>
      <c r="F13" s="11" t="str">
        <f>A15</f>
        <v>芳泉</v>
      </c>
      <c r="G13" s="11"/>
      <c r="H13" s="11"/>
      <c r="I13" s="11"/>
      <c r="J13" s="11" t="str">
        <f>A16</f>
        <v>岡輝</v>
      </c>
      <c r="K13" s="11"/>
      <c r="L13" s="11"/>
      <c r="M13" s="11"/>
      <c r="N13" s="10" t="s">
        <v>6</v>
      </c>
      <c r="O13" s="10" t="s">
        <v>7</v>
      </c>
      <c r="P13" s="10" t="s">
        <v>8</v>
      </c>
      <c r="Q13" s="12" t="s">
        <v>9</v>
      </c>
      <c r="R13" s="10"/>
      <c r="S13" s="10"/>
      <c r="T13" s="10" t="s">
        <v>10</v>
      </c>
      <c r="V13" s="10" t="s">
        <v>39</v>
      </c>
      <c r="W13" s="11" t="str">
        <f>V14</f>
        <v>吉備</v>
      </c>
      <c r="X13" s="11"/>
      <c r="Y13" s="11"/>
      <c r="Z13" s="11"/>
      <c r="AA13" s="11" t="str">
        <f>V15</f>
        <v>東山</v>
      </c>
      <c r="AB13" s="11"/>
      <c r="AC13" s="11"/>
      <c r="AD13" s="11"/>
      <c r="AE13" s="11" t="str">
        <f>V16</f>
        <v>富山</v>
      </c>
      <c r="AF13" s="11"/>
      <c r="AG13" s="11"/>
      <c r="AH13" s="11"/>
      <c r="AI13" s="10" t="s">
        <v>6</v>
      </c>
      <c r="AJ13" s="10" t="s">
        <v>7</v>
      </c>
      <c r="AK13" s="10" t="s">
        <v>8</v>
      </c>
      <c r="AL13" s="12" t="s">
        <v>9</v>
      </c>
      <c r="AM13" s="10"/>
      <c r="AN13" s="10"/>
      <c r="AO13" s="10" t="s">
        <v>10</v>
      </c>
      <c r="AQ13" s="15" t="s">
        <v>40</v>
      </c>
      <c r="AR13" s="17" t="str">
        <f>IF(AS13=AU13,"△",IF(AS13&gt;AU13,"○","●"))</f>
        <v>●</v>
      </c>
      <c r="AS13" s="18">
        <f>BG10</f>
        <v>0</v>
      </c>
      <c r="AT13" s="18" t="s">
        <v>14</v>
      </c>
      <c r="AU13" s="19">
        <f>BE10</f>
        <v>6</v>
      </c>
      <c r="AV13" s="16"/>
      <c r="AW13" s="16"/>
      <c r="AX13" s="16"/>
      <c r="AY13" s="16"/>
      <c r="AZ13" s="17" t="str">
        <f>IF(BA13=BC13,"△",IF(BA13&gt;BC13,"○","●"))</f>
        <v>●</v>
      </c>
      <c r="BA13" s="18">
        <f>BG12</f>
        <v>0</v>
      </c>
      <c r="BB13" s="18" t="s">
        <v>14</v>
      </c>
      <c r="BC13" s="19">
        <f>BE12</f>
        <v>2</v>
      </c>
      <c r="BD13" s="16"/>
      <c r="BE13" s="16"/>
      <c r="BF13" s="16"/>
      <c r="BG13" s="16"/>
      <c r="BH13" s="10">
        <f t="shared" si="17"/>
        <v>0</v>
      </c>
      <c r="BI13" s="10">
        <f t="shared" si="18"/>
        <v>0</v>
      </c>
      <c r="BJ13" s="10">
        <f t="shared" si="19"/>
        <v>8</v>
      </c>
      <c r="BK13" s="12">
        <f t="shared" si="20"/>
        <v>-8</v>
      </c>
      <c r="BL13" s="10">
        <f>RANK(BK13,BK10:BK13)</f>
        <v>4</v>
      </c>
      <c r="BM13" s="10">
        <f t="shared" si="21"/>
        <v>0</v>
      </c>
      <c r="BN13" s="10">
        <f>RANK(BM13,BM10:BM13)</f>
        <v>4</v>
      </c>
    </row>
    <row r="14" spans="1:68" ht="28.5" customHeight="1" x14ac:dyDescent="0.15">
      <c r="A14" s="15" t="s">
        <v>41</v>
      </c>
      <c r="B14" s="16"/>
      <c r="C14" s="16"/>
      <c r="D14" s="16"/>
      <c r="E14" s="16"/>
      <c r="F14" s="17" t="str">
        <f>IF(G14=I14,"△",IF(G14&gt;I14,"○","●"))</f>
        <v>○</v>
      </c>
      <c r="G14" s="18">
        <v>2</v>
      </c>
      <c r="H14" s="18" t="s">
        <v>14</v>
      </c>
      <c r="I14" s="19">
        <v>0</v>
      </c>
      <c r="J14" s="17" t="str">
        <f>IF(K14=M14,"△",IF(K14&gt;M14,"○","●"))</f>
        <v>△</v>
      </c>
      <c r="K14" s="18">
        <v>3</v>
      </c>
      <c r="L14" s="18" t="s">
        <v>14</v>
      </c>
      <c r="M14" s="19">
        <v>3</v>
      </c>
      <c r="N14" s="10">
        <f>COUNTIF(B14:M14,"○")*3+COUNTIF(B14:M14,"△")</f>
        <v>4</v>
      </c>
      <c r="O14" s="10">
        <f>G14+K14</f>
        <v>5</v>
      </c>
      <c r="P14" s="10">
        <f>I14+M14</f>
        <v>3</v>
      </c>
      <c r="Q14" s="12">
        <f>O14-P14</f>
        <v>2</v>
      </c>
      <c r="R14" s="10">
        <f>RANK(Q14,Q14:Q16)</f>
        <v>1</v>
      </c>
      <c r="S14" s="10">
        <f>N14*100+(3-R14)*10+O14</f>
        <v>425</v>
      </c>
      <c r="T14" s="10">
        <f>RANK(S14,S14:S16)</f>
        <v>1</v>
      </c>
      <c r="V14" s="15" t="s">
        <v>42</v>
      </c>
      <c r="W14" s="16"/>
      <c r="X14" s="16"/>
      <c r="Y14" s="16"/>
      <c r="Z14" s="16"/>
      <c r="AA14" s="17" t="str">
        <f>IF(AB14=AD14,"△",IF(AB14&gt;AD14,"○","●"))</f>
        <v>○</v>
      </c>
      <c r="AB14" s="18">
        <v>3</v>
      </c>
      <c r="AC14" s="18" t="s">
        <v>43</v>
      </c>
      <c r="AD14" s="19">
        <v>1</v>
      </c>
      <c r="AE14" s="17" t="str">
        <f>IF(AF14=AH14,"△",IF(AF14&gt;AH14,"○","●"))</f>
        <v>○</v>
      </c>
      <c r="AF14" s="18">
        <v>5</v>
      </c>
      <c r="AG14" s="18" t="s">
        <v>43</v>
      </c>
      <c r="AH14" s="19">
        <v>0</v>
      </c>
      <c r="AI14" s="10">
        <f>COUNTIF(W14:AH14,"○")*3+COUNTIF(W14:AH14,"△")</f>
        <v>6</v>
      </c>
      <c r="AJ14" s="10">
        <f>AB14+AF14</f>
        <v>8</v>
      </c>
      <c r="AK14" s="10">
        <f>AD14+AH14</f>
        <v>1</v>
      </c>
      <c r="AL14" s="12">
        <f>AJ14-AK14</f>
        <v>7</v>
      </c>
      <c r="AM14" s="10">
        <f>RANK(AL14,AL14:AL16)</f>
        <v>1</v>
      </c>
      <c r="AN14" s="10">
        <f>AI14*100+(3-AM14)*10+AJ14</f>
        <v>628</v>
      </c>
      <c r="AO14" s="10">
        <f>RANK(AN14,AN14:AN16)</f>
        <v>1</v>
      </c>
    </row>
    <row r="15" spans="1:68" ht="28.5" customHeight="1" x14ac:dyDescent="0.15">
      <c r="A15" s="15" t="s">
        <v>44</v>
      </c>
      <c r="B15" s="17" t="str">
        <f>IF(C15=E15,"△",IF(C15&gt;E15,"○","●"))</f>
        <v>●</v>
      </c>
      <c r="C15" s="18">
        <f>I14</f>
        <v>0</v>
      </c>
      <c r="D15" s="18" t="s">
        <v>14</v>
      </c>
      <c r="E15" s="19">
        <f>G14</f>
        <v>2</v>
      </c>
      <c r="F15" s="16"/>
      <c r="G15" s="16"/>
      <c r="H15" s="16"/>
      <c r="I15" s="16"/>
      <c r="J15" s="17" t="str">
        <f>IF(K15="","",IF(K15=M15,"△",IF(K15&gt;M15,"○","●")))</f>
        <v>△</v>
      </c>
      <c r="K15" s="18">
        <v>0</v>
      </c>
      <c r="L15" s="18" t="s">
        <v>14</v>
      </c>
      <c r="M15" s="19">
        <v>0</v>
      </c>
      <c r="N15" s="10">
        <f t="shared" ref="N15:N16" si="22">COUNTIF(B15:M15,"○")*3+COUNTIF(B15:M15,"△")</f>
        <v>1</v>
      </c>
      <c r="O15" s="10">
        <f>C15+K15</f>
        <v>0</v>
      </c>
      <c r="P15" s="10">
        <f>E15+M15</f>
        <v>2</v>
      </c>
      <c r="Q15" s="12">
        <f t="shared" ref="Q15:Q16" si="23">O15-P15</f>
        <v>-2</v>
      </c>
      <c r="R15" s="10">
        <f>RANK(Q15,Q14:Q16)</f>
        <v>3</v>
      </c>
      <c r="S15" s="10">
        <f t="shared" ref="S15:S16" si="24">N15*100+(3-R15)*10+O15</f>
        <v>100</v>
      </c>
      <c r="T15" s="10">
        <f>RANK(S15,S14:S16)</f>
        <v>3</v>
      </c>
      <c r="V15" s="15" t="s">
        <v>45</v>
      </c>
      <c r="W15" s="17" t="str">
        <f>IF(X15=Z15,"△",IF(X15&gt;Z15,"○","●"))</f>
        <v>●</v>
      </c>
      <c r="X15" s="18">
        <f>AD14</f>
        <v>1</v>
      </c>
      <c r="Y15" s="18" t="s">
        <v>14</v>
      </c>
      <c r="Z15" s="19">
        <f>AB14</f>
        <v>3</v>
      </c>
      <c r="AA15" s="16"/>
      <c r="AB15" s="16"/>
      <c r="AC15" s="16"/>
      <c r="AD15" s="16"/>
      <c r="AE15" s="17" t="str">
        <f>IF(AF15="","",IF(AF15=AH15,"△",IF(AF15&gt;AH15,"○","●")))</f>
        <v>△</v>
      </c>
      <c r="AF15" s="18">
        <v>1</v>
      </c>
      <c r="AG15" s="18" t="s">
        <v>14</v>
      </c>
      <c r="AH15" s="19">
        <v>1</v>
      </c>
      <c r="AI15" s="10">
        <f t="shared" ref="AI15:AI16" si="25">COUNTIF(W15:AH15,"○")*3+COUNTIF(W15:AH15,"△")</f>
        <v>1</v>
      </c>
      <c r="AJ15" s="10">
        <f>X15+AF15</f>
        <v>2</v>
      </c>
      <c r="AK15" s="10">
        <f>Z15+AH15</f>
        <v>4</v>
      </c>
      <c r="AL15" s="12">
        <f t="shared" ref="AL15:AL16" si="26">AJ15-AK15</f>
        <v>-2</v>
      </c>
      <c r="AM15" s="10">
        <f>RANK(AL15,AL14:AL16)</f>
        <v>2</v>
      </c>
      <c r="AN15" s="10">
        <f t="shared" ref="AN15:AN16" si="27">AI15*100+(3-AM15)*10+AJ15</f>
        <v>112</v>
      </c>
      <c r="AO15" s="10">
        <f>RANK(AN15,AN14:AN16)</f>
        <v>2</v>
      </c>
      <c r="AQ15" s="10" t="s">
        <v>46</v>
      </c>
      <c r="AR15" s="11" t="str">
        <f>AQ16</f>
        <v>御南</v>
      </c>
      <c r="AS15" s="11"/>
      <c r="AT15" s="11"/>
      <c r="AU15" s="11"/>
      <c r="AV15" s="11" t="str">
        <f>AQ17</f>
        <v>岡山</v>
      </c>
      <c r="AW15" s="11"/>
      <c r="AX15" s="11"/>
      <c r="AY15" s="11"/>
      <c r="AZ15" s="11" t="str">
        <f>AQ18</f>
        <v>光南台</v>
      </c>
      <c r="BA15" s="11"/>
      <c r="BB15" s="11"/>
      <c r="BC15" s="11"/>
      <c r="BD15" s="11" t="str">
        <f>AQ19</f>
        <v>操南</v>
      </c>
      <c r="BE15" s="11"/>
      <c r="BF15" s="11"/>
      <c r="BG15" s="11"/>
      <c r="BH15" s="10" t="s">
        <v>6</v>
      </c>
      <c r="BI15" s="10" t="s">
        <v>7</v>
      </c>
      <c r="BJ15" s="10" t="s">
        <v>8</v>
      </c>
      <c r="BK15" s="12" t="s">
        <v>9</v>
      </c>
      <c r="BL15" s="10"/>
      <c r="BM15" s="10"/>
      <c r="BN15" s="10" t="s">
        <v>10</v>
      </c>
    </row>
    <row r="16" spans="1:68" ht="28.5" customHeight="1" x14ac:dyDescent="0.15">
      <c r="A16" s="15" t="s">
        <v>47</v>
      </c>
      <c r="B16" s="17" t="str">
        <f>IF(C16=E16,"△",IF(C16&gt;E16,"○","●"))</f>
        <v>△</v>
      </c>
      <c r="C16" s="18">
        <f>M14</f>
        <v>3</v>
      </c>
      <c r="D16" s="18" t="s">
        <v>14</v>
      </c>
      <c r="E16" s="19">
        <f>K14</f>
        <v>3</v>
      </c>
      <c r="F16" s="17" t="str">
        <f>IF(K15="","",IF(G16=I16,"△",IF(G16&gt;I16,"○","●")))</f>
        <v>△</v>
      </c>
      <c r="G16" s="18">
        <f>M15</f>
        <v>0</v>
      </c>
      <c r="H16" s="18" t="s">
        <v>14</v>
      </c>
      <c r="I16" s="19">
        <f>K15</f>
        <v>0</v>
      </c>
      <c r="J16" s="16"/>
      <c r="K16" s="16"/>
      <c r="L16" s="16"/>
      <c r="M16" s="16"/>
      <c r="N16" s="10">
        <f t="shared" si="22"/>
        <v>2</v>
      </c>
      <c r="O16" s="10">
        <f>C16+G16</f>
        <v>3</v>
      </c>
      <c r="P16" s="10">
        <f>E16+I16</f>
        <v>3</v>
      </c>
      <c r="Q16" s="12">
        <f t="shared" si="23"/>
        <v>0</v>
      </c>
      <c r="R16" s="10">
        <f>RANK(Q16,Q14:Q16)</f>
        <v>2</v>
      </c>
      <c r="S16" s="10">
        <f t="shared" si="24"/>
        <v>213</v>
      </c>
      <c r="T16" s="10">
        <f>RANK(S16,S14:S16)</f>
        <v>2</v>
      </c>
      <c r="V16" s="15" t="s">
        <v>48</v>
      </c>
      <c r="W16" s="17" t="str">
        <f>IF(X16=Z16,"△",IF(X16&gt;Z16,"○","●"))</f>
        <v>●</v>
      </c>
      <c r="X16" s="18">
        <f>AH14</f>
        <v>0</v>
      </c>
      <c r="Y16" s="18" t="s">
        <v>14</v>
      </c>
      <c r="Z16" s="19">
        <f>AF14</f>
        <v>5</v>
      </c>
      <c r="AA16" s="17" t="str">
        <f>IF(AF15="","",IF(AB16=AD16,"△",IF(AB16&gt;AD16,"○","●")))</f>
        <v>△</v>
      </c>
      <c r="AB16" s="18">
        <f>AH15</f>
        <v>1</v>
      </c>
      <c r="AC16" s="18" t="s">
        <v>14</v>
      </c>
      <c r="AD16" s="19">
        <f>AF15</f>
        <v>1</v>
      </c>
      <c r="AE16" s="16"/>
      <c r="AF16" s="16"/>
      <c r="AG16" s="16"/>
      <c r="AH16" s="16"/>
      <c r="AI16" s="10">
        <f t="shared" si="25"/>
        <v>1</v>
      </c>
      <c r="AJ16" s="10">
        <f>X16+AB16</f>
        <v>1</v>
      </c>
      <c r="AK16" s="10">
        <f>Z16+AD16</f>
        <v>6</v>
      </c>
      <c r="AL16" s="12">
        <f t="shared" si="26"/>
        <v>-5</v>
      </c>
      <c r="AM16" s="10">
        <f>RANK(AL16,AL14:AL16)</f>
        <v>3</v>
      </c>
      <c r="AN16" s="10">
        <f t="shared" si="27"/>
        <v>101</v>
      </c>
      <c r="AO16" s="10">
        <f>RANK(AN16,AN14:AN16)</f>
        <v>3</v>
      </c>
      <c r="AQ16" s="15" t="s">
        <v>49</v>
      </c>
      <c r="AR16" s="20"/>
      <c r="AS16" s="20"/>
      <c r="AT16" s="20"/>
      <c r="AU16" s="20"/>
      <c r="AV16" s="17" t="str">
        <f>IF(AW16=AY16,"△",IF(AW16&gt;AY16,"○","●"))</f>
        <v>○</v>
      </c>
      <c r="AW16" s="18">
        <v>5</v>
      </c>
      <c r="AX16" s="18" t="s">
        <v>16</v>
      </c>
      <c r="AY16" s="19">
        <v>0</v>
      </c>
      <c r="AZ16" s="16"/>
      <c r="BA16" s="16"/>
      <c r="BB16" s="16"/>
      <c r="BC16" s="16"/>
      <c r="BD16" s="17" t="str">
        <f>IF(BE16=BG16,"△",IF(BE16&gt;BG16,"○","●"))</f>
        <v>△</v>
      </c>
      <c r="BE16" s="18">
        <v>0</v>
      </c>
      <c r="BF16" s="18" t="s">
        <v>16</v>
      </c>
      <c r="BG16" s="19">
        <v>0</v>
      </c>
      <c r="BH16" s="10">
        <f>COUNTIF(AR16:BG16,"○")*3+COUNTIF(AR16:BG16,"△")</f>
        <v>4</v>
      </c>
      <c r="BI16" s="10">
        <f>AS16+AW16+BA16+BE16</f>
        <v>5</v>
      </c>
      <c r="BJ16" s="10">
        <f>AU16+AY16+BC16+BG16</f>
        <v>0</v>
      </c>
      <c r="BK16" s="12">
        <f>BI16-BJ16</f>
        <v>5</v>
      </c>
      <c r="BL16" s="10">
        <f>RANK(BK16,BK16:BK19)</f>
        <v>1</v>
      </c>
      <c r="BM16" s="10">
        <f>BH16*100+(4-BL16)*10+BI16</f>
        <v>435</v>
      </c>
      <c r="BN16" s="10">
        <f>RANK(BM16,BM16:BM19)</f>
        <v>1</v>
      </c>
    </row>
    <row r="17" spans="1:66" ht="28.5" customHeight="1" x14ac:dyDescent="0.15">
      <c r="AQ17" s="15" t="s">
        <v>50</v>
      </c>
      <c r="AR17" s="17" t="str">
        <f>IF(AS17=AU17,"△",IF(AS17&gt;AU17,"○","●"))</f>
        <v>●</v>
      </c>
      <c r="AS17" s="18">
        <f>AY16</f>
        <v>0</v>
      </c>
      <c r="AT17" s="18" t="s">
        <v>16</v>
      </c>
      <c r="AU17" s="19">
        <f>AW16</f>
        <v>5</v>
      </c>
      <c r="AV17" s="16"/>
      <c r="AW17" s="16"/>
      <c r="AX17" s="16"/>
      <c r="AY17" s="16"/>
      <c r="AZ17" s="17" t="str">
        <f>IF(BA17=BC17,"△",IF(BA17&gt;BC17,"○","●"))</f>
        <v>△</v>
      </c>
      <c r="BA17" s="18">
        <v>0</v>
      </c>
      <c r="BB17" s="18" t="s">
        <v>14</v>
      </c>
      <c r="BC17" s="19">
        <v>0</v>
      </c>
      <c r="BD17" s="16"/>
      <c r="BE17" s="16"/>
      <c r="BF17" s="16"/>
      <c r="BG17" s="16"/>
      <c r="BH17" s="10">
        <f t="shared" ref="BH17:BH19" si="28">COUNTIF(AR17:BG17,"○")*3+COUNTIF(AR17:BG17,"△")</f>
        <v>1</v>
      </c>
      <c r="BI17" s="10">
        <f t="shared" ref="BI17:BI19" si="29">AS17+AW17+BA17+BE17</f>
        <v>0</v>
      </c>
      <c r="BJ17" s="10">
        <f t="shared" ref="BJ17:BJ19" si="30">AU17+AY17+BC17+BG17</f>
        <v>5</v>
      </c>
      <c r="BK17" s="12">
        <f t="shared" ref="BK17:BK19" si="31">BI17-BJ17</f>
        <v>-5</v>
      </c>
      <c r="BL17" s="10">
        <f>RANK(BK17,BK16:BK19)</f>
        <v>4</v>
      </c>
      <c r="BM17" s="10">
        <f t="shared" ref="BM17:BM19" si="32">BH17*100+(4-BL17)*10+BI17</f>
        <v>100</v>
      </c>
      <c r="BN17" s="10">
        <f>RANK(BM17,BM16:BM19)</f>
        <v>4</v>
      </c>
    </row>
    <row r="18" spans="1:66" ht="28.5" customHeight="1" x14ac:dyDescent="0.15">
      <c r="A18" s="10" t="s">
        <v>51</v>
      </c>
      <c r="B18" s="11" t="str">
        <f>A19</f>
        <v>高島</v>
      </c>
      <c r="C18" s="11"/>
      <c r="D18" s="11"/>
      <c r="E18" s="11"/>
      <c r="F18" s="11" t="str">
        <f>A20</f>
        <v>福南</v>
      </c>
      <c r="G18" s="11"/>
      <c r="H18" s="11"/>
      <c r="I18" s="11"/>
      <c r="J18" s="11" t="str">
        <f>A21</f>
        <v>瀬戸</v>
      </c>
      <c r="K18" s="11"/>
      <c r="L18" s="11"/>
      <c r="M18" s="11"/>
      <c r="N18" s="10" t="s">
        <v>6</v>
      </c>
      <c r="O18" s="10" t="s">
        <v>7</v>
      </c>
      <c r="P18" s="10" t="s">
        <v>8</v>
      </c>
      <c r="Q18" s="12" t="s">
        <v>9</v>
      </c>
      <c r="R18" s="10"/>
      <c r="S18" s="10"/>
      <c r="T18" s="10" t="s">
        <v>10</v>
      </c>
      <c r="AQ18" s="15" t="s">
        <v>52</v>
      </c>
      <c r="AR18" s="16"/>
      <c r="AS18" s="16"/>
      <c r="AT18" s="16"/>
      <c r="AU18" s="16"/>
      <c r="AV18" s="17" t="str">
        <f>IF(AW18=AY18,"△",IF(AW18&gt;AY18,"○","●"))</f>
        <v>△</v>
      </c>
      <c r="AW18" s="18">
        <f>BC17</f>
        <v>0</v>
      </c>
      <c r="AX18" s="18" t="s">
        <v>14</v>
      </c>
      <c r="AY18" s="19">
        <f>BA17</f>
        <v>0</v>
      </c>
      <c r="AZ18" s="16"/>
      <c r="BA18" s="16"/>
      <c r="BB18" s="16"/>
      <c r="BC18" s="16"/>
      <c r="BD18" s="17" t="str">
        <f>IF(BE18=BG18,"△",IF(BE18&gt;BG18,"○","●"))</f>
        <v>●</v>
      </c>
      <c r="BE18" s="18">
        <v>0</v>
      </c>
      <c r="BF18" s="18" t="s">
        <v>14</v>
      </c>
      <c r="BG18" s="19">
        <v>4</v>
      </c>
      <c r="BH18" s="10">
        <f t="shared" si="28"/>
        <v>1</v>
      </c>
      <c r="BI18" s="10">
        <f t="shared" si="29"/>
        <v>0</v>
      </c>
      <c r="BJ18" s="10">
        <f t="shared" si="30"/>
        <v>4</v>
      </c>
      <c r="BK18" s="12">
        <f t="shared" si="31"/>
        <v>-4</v>
      </c>
      <c r="BL18" s="10">
        <f>RANK(BK18,BK16:BK19)</f>
        <v>3</v>
      </c>
      <c r="BM18" s="10">
        <f t="shared" si="32"/>
        <v>110</v>
      </c>
      <c r="BN18" s="10">
        <f>RANK(BM18,BM16:BM19)</f>
        <v>3</v>
      </c>
    </row>
    <row r="19" spans="1:66" ht="28.5" customHeight="1" x14ac:dyDescent="0.15">
      <c r="A19" s="15" t="s">
        <v>53</v>
      </c>
      <c r="B19" s="16"/>
      <c r="C19" s="16"/>
      <c r="D19" s="16"/>
      <c r="E19" s="16"/>
      <c r="F19" s="17" t="str">
        <f>IF(G19=I19,"△",IF(G19&gt;I19,"○","●"))</f>
        <v>●</v>
      </c>
      <c r="G19" s="18">
        <v>0</v>
      </c>
      <c r="H19" s="18" t="s">
        <v>14</v>
      </c>
      <c r="I19" s="19">
        <v>3</v>
      </c>
      <c r="J19" s="17" t="str">
        <f>IF(K19=M19,"△",IF(K19&gt;M19,"○","●"))</f>
        <v>●</v>
      </c>
      <c r="K19" s="18">
        <v>0</v>
      </c>
      <c r="L19" s="18" t="s">
        <v>14</v>
      </c>
      <c r="M19" s="19">
        <v>5</v>
      </c>
      <c r="N19" s="10">
        <f>COUNTIF(B19:M19,"○")*3+COUNTIF(B19:M19,"△")</f>
        <v>0</v>
      </c>
      <c r="O19" s="10">
        <f>G19+K19</f>
        <v>0</v>
      </c>
      <c r="P19" s="10">
        <f>I19+M19</f>
        <v>8</v>
      </c>
      <c r="Q19" s="12">
        <f>O19-P19</f>
        <v>-8</v>
      </c>
      <c r="R19" s="10">
        <f>RANK(Q19,Q19:Q21)</f>
        <v>3</v>
      </c>
      <c r="S19" s="10">
        <f>N19*100+(3-R19)*10+O19</f>
        <v>0</v>
      </c>
      <c r="T19" s="10">
        <f>RANK(S19,S19:S21)</f>
        <v>3</v>
      </c>
      <c r="AQ19" s="15" t="s">
        <v>54</v>
      </c>
      <c r="AR19" s="17" t="str">
        <f>IF(AS19=AU19,"△",IF(AS19&gt;AU19,"○","●"))</f>
        <v>△</v>
      </c>
      <c r="AS19" s="18">
        <f>BG16</f>
        <v>0</v>
      </c>
      <c r="AT19" s="18" t="s">
        <v>14</v>
      </c>
      <c r="AU19" s="19">
        <f>BE16</f>
        <v>0</v>
      </c>
      <c r="AV19" s="16"/>
      <c r="AW19" s="16"/>
      <c r="AX19" s="16"/>
      <c r="AY19" s="16"/>
      <c r="AZ19" s="17" t="str">
        <f>IF(BA19=BC19,"△",IF(BA19&gt;BC19,"○","●"))</f>
        <v>○</v>
      </c>
      <c r="BA19" s="18">
        <f>BG18</f>
        <v>4</v>
      </c>
      <c r="BB19" s="18" t="s">
        <v>14</v>
      </c>
      <c r="BC19" s="19">
        <f>BE18</f>
        <v>0</v>
      </c>
      <c r="BD19" s="16"/>
      <c r="BE19" s="16"/>
      <c r="BF19" s="16"/>
      <c r="BG19" s="16"/>
      <c r="BH19" s="10">
        <f t="shared" si="28"/>
        <v>4</v>
      </c>
      <c r="BI19" s="10">
        <f t="shared" si="29"/>
        <v>4</v>
      </c>
      <c r="BJ19" s="10">
        <f t="shared" si="30"/>
        <v>0</v>
      </c>
      <c r="BK19" s="12">
        <f t="shared" si="31"/>
        <v>4</v>
      </c>
      <c r="BL19" s="10">
        <f>RANK(BK19,BK16:BK19)</f>
        <v>2</v>
      </c>
      <c r="BM19" s="10">
        <f t="shared" si="32"/>
        <v>424</v>
      </c>
      <c r="BN19" s="10">
        <f>RANK(BM19,BM16:BM19)</f>
        <v>2</v>
      </c>
    </row>
    <row r="20" spans="1:66" ht="28.5" customHeight="1" x14ac:dyDescent="0.15">
      <c r="A20" s="15" t="s">
        <v>55</v>
      </c>
      <c r="B20" s="17" t="str">
        <f>IF(C20=E20,"△",IF(C20&gt;E20,"○","●"))</f>
        <v>○</v>
      </c>
      <c r="C20" s="18">
        <f>I19</f>
        <v>3</v>
      </c>
      <c r="D20" s="18" t="s">
        <v>14</v>
      </c>
      <c r="E20" s="19">
        <f>G19</f>
        <v>0</v>
      </c>
      <c r="F20" s="16"/>
      <c r="G20" s="16"/>
      <c r="H20" s="16"/>
      <c r="I20" s="16"/>
      <c r="J20" s="17" t="str">
        <f>IF(K20="","",IF(K20=M20,"△",IF(K20&gt;M20,"○","●")))</f>
        <v>●</v>
      </c>
      <c r="K20" s="18">
        <v>0</v>
      </c>
      <c r="L20" s="18" t="s">
        <v>14</v>
      </c>
      <c r="M20" s="19">
        <v>4</v>
      </c>
      <c r="N20" s="10">
        <f t="shared" ref="N20:N21" si="33">COUNTIF(B20:M20,"○")*3+COUNTIF(B20:M20,"△")</f>
        <v>3</v>
      </c>
      <c r="O20" s="10">
        <f>C20+K20</f>
        <v>3</v>
      </c>
      <c r="P20" s="10">
        <f>E20+M20</f>
        <v>4</v>
      </c>
      <c r="Q20" s="12">
        <f t="shared" ref="Q20:Q21" si="34">O20-P20</f>
        <v>-1</v>
      </c>
      <c r="R20" s="10">
        <f>RANK(Q20,Q19:Q21)</f>
        <v>2</v>
      </c>
      <c r="S20" s="10">
        <f t="shared" ref="S20:S21" si="35">N20*100+(3-R20)*10+O20</f>
        <v>313</v>
      </c>
      <c r="T20" s="10">
        <f>RANK(S20,S19:S21)</f>
        <v>2</v>
      </c>
    </row>
    <row r="21" spans="1:66" ht="28.5" customHeight="1" x14ac:dyDescent="0.15">
      <c r="A21" s="15" t="s">
        <v>56</v>
      </c>
      <c r="B21" s="17" t="str">
        <f>IF(C21=E21,"△",IF(C21&gt;E21,"○","●"))</f>
        <v>○</v>
      </c>
      <c r="C21" s="18">
        <f>M19</f>
        <v>5</v>
      </c>
      <c r="D21" s="18" t="s">
        <v>14</v>
      </c>
      <c r="E21" s="19">
        <f>K19</f>
        <v>0</v>
      </c>
      <c r="F21" s="17" t="str">
        <f>IF(K20="","",IF(G21=I21,"△",IF(G21&gt;I21,"○","●")))</f>
        <v>○</v>
      </c>
      <c r="G21" s="18">
        <f>M20</f>
        <v>4</v>
      </c>
      <c r="H21" s="18" t="s">
        <v>14</v>
      </c>
      <c r="I21" s="19">
        <f>K20</f>
        <v>0</v>
      </c>
      <c r="J21" s="16"/>
      <c r="K21" s="16"/>
      <c r="L21" s="16"/>
      <c r="M21" s="16"/>
      <c r="N21" s="10">
        <f t="shared" si="33"/>
        <v>6</v>
      </c>
      <c r="O21" s="10">
        <f>C21+G21</f>
        <v>9</v>
      </c>
      <c r="P21" s="10">
        <f>E21+I21</f>
        <v>0</v>
      </c>
      <c r="Q21" s="12">
        <f t="shared" si="34"/>
        <v>9</v>
      </c>
      <c r="R21" s="10">
        <f>RANK(Q21,Q19:Q21)</f>
        <v>1</v>
      </c>
      <c r="S21" s="10">
        <f t="shared" si="35"/>
        <v>629</v>
      </c>
      <c r="T21" s="10">
        <f>RANK(S21,S19:S21)</f>
        <v>1</v>
      </c>
    </row>
  </sheetData>
  <mergeCells count="85">
    <mergeCell ref="BD19:BG19"/>
    <mergeCell ref="F20:I20"/>
    <mergeCell ref="J21:M21"/>
    <mergeCell ref="B18:E18"/>
    <mergeCell ref="F18:I18"/>
    <mergeCell ref="J18:M18"/>
    <mergeCell ref="AR18:AU18"/>
    <mergeCell ref="AZ18:BC18"/>
    <mergeCell ref="B19:E19"/>
    <mergeCell ref="AV19:AY19"/>
    <mergeCell ref="J16:M16"/>
    <mergeCell ref="AE16:AH16"/>
    <mergeCell ref="AR16:AU16"/>
    <mergeCell ref="AZ16:BC16"/>
    <mergeCell ref="AV17:AY17"/>
    <mergeCell ref="BD17:BG17"/>
    <mergeCell ref="BD13:BG13"/>
    <mergeCell ref="B14:E14"/>
    <mergeCell ref="W14:Z14"/>
    <mergeCell ref="F15:I15"/>
    <mergeCell ref="AA15:AD15"/>
    <mergeCell ref="AR15:AU15"/>
    <mergeCell ref="AV15:AY15"/>
    <mergeCell ref="AZ15:BC15"/>
    <mergeCell ref="BD15:BG15"/>
    <mergeCell ref="BD11:BG11"/>
    <mergeCell ref="AR12:AU12"/>
    <mergeCell ref="AZ12:BC12"/>
    <mergeCell ref="B13:E13"/>
    <mergeCell ref="F13:I13"/>
    <mergeCell ref="J13:M13"/>
    <mergeCell ref="W13:Z13"/>
    <mergeCell ref="AA13:AD13"/>
    <mergeCell ref="AE13:AH13"/>
    <mergeCell ref="AV13:AY13"/>
    <mergeCell ref="F10:I10"/>
    <mergeCell ref="AA10:AD10"/>
    <mergeCell ref="AR10:AU10"/>
    <mergeCell ref="AZ10:BC10"/>
    <mergeCell ref="J11:M11"/>
    <mergeCell ref="AE11:AH11"/>
    <mergeCell ref="AV11:AY11"/>
    <mergeCell ref="B9:E9"/>
    <mergeCell ref="W9:Z9"/>
    <mergeCell ref="AR9:AU9"/>
    <mergeCell ref="AV9:AY9"/>
    <mergeCell ref="AZ9:BC9"/>
    <mergeCell ref="BD9:BG9"/>
    <mergeCell ref="AV7:AY7"/>
    <mergeCell ref="BD7:BG7"/>
    <mergeCell ref="B8:E8"/>
    <mergeCell ref="F8:I8"/>
    <mergeCell ref="J8:M8"/>
    <mergeCell ref="W8:Z8"/>
    <mergeCell ref="AA8:AD8"/>
    <mergeCell ref="AE8:AH8"/>
    <mergeCell ref="F5:I5"/>
    <mergeCell ref="AA5:AD5"/>
    <mergeCell ref="AV5:AY5"/>
    <mergeCell ref="BD5:BG5"/>
    <mergeCell ref="J6:M6"/>
    <mergeCell ref="AE6:AH6"/>
    <mergeCell ref="AR6:AU6"/>
    <mergeCell ref="AZ6:BC6"/>
    <mergeCell ref="AR3:AU3"/>
    <mergeCell ref="AV3:AY3"/>
    <mergeCell ref="AZ3:BC3"/>
    <mergeCell ref="BD3:BG3"/>
    <mergeCell ref="B4:E4"/>
    <mergeCell ref="W4:Z4"/>
    <mergeCell ref="AR4:AU4"/>
    <mergeCell ref="AZ4:BC4"/>
    <mergeCell ref="B3:E3"/>
    <mergeCell ref="F3:I3"/>
    <mergeCell ref="J3:M3"/>
    <mergeCell ref="W3:Z3"/>
    <mergeCell ref="AA3:AD3"/>
    <mergeCell ref="AE3:AH3"/>
    <mergeCell ref="A1:BN1"/>
    <mergeCell ref="A2:C2"/>
    <mergeCell ref="D2:E2"/>
    <mergeCell ref="V2:X2"/>
    <mergeCell ref="Y2:Z2"/>
    <mergeCell ref="AQ2:AS2"/>
    <mergeCell ref="AT2:AU2"/>
  </mergeCells>
  <phoneticPr fontId="2"/>
  <pageMargins left="0.11811023622047245" right="0.11811023622047245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9"/>
  <sheetViews>
    <sheetView zoomScaleNormal="100" workbookViewId="0">
      <selection activeCell="BJ3" sqref="BJ3:BN4"/>
    </sheetView>
  </sheetViews>
  <sheetFormatPr defaultColWidth="2" defaultRowHeight="12" customHeight="1" x14ac:dyDescent="0.15"/>
  <cols>
    <col min="1" max="16384" width="2" style="7"/>
  </cols>
  <sheetData>
    <row r="1" spans="1:70" ht="12" customHeight="1" x14ac:dyDescent="0.15">
      <c r="A1" s="21" t="s">
        <v>57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12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</row>
    <row r="3" spans="1:70" s="23" customFormat="1" ht="12" customHeight="1" x14ac:dyDescent="0.15">
      <c r="A3" s="22">
        <v>10</v>
      </c>
      <c r="B3" s="22"/>
      <c r="C3" s="22" t="s">
        <v>58</v>
      </c>
      <c r="D3" s="22"/>
      <c r="E3" s="22">
        <v>10</v>
      </c>
      <c r="F3" s="22"/>
      <c r="G3" s="22" t="s">
        <v>59</v>
      </c>
      <c r="H3" s="22"/>
      <c r="I3" s="22" t="s">
        <v>60</v>
      </c>
      <c r="J3" s="22" t="s">
        <v>61</v>
      </c>
      <c r="K3" s="22"/>
      <c r="L3" s="22" t="s">
        <v>62</v>
      </c>
      <c r="N3" s="24" t="s">
        <v>15</v>
      </c>
      <c r="O3" s="24"/>
      <c r="P3" s="24"/>
      <c r="Q3" s="24"/>
      <c r="R3" s="24"/>
      <c r="S3" s="25" t="s">
        <v>2</v>
      </c>
      <c r="T3" s="25"/>
      <c r="U3" s="25"/>
      <c r="V3" s="25"/>
      <c r="W3" s="26"/>
      <c r="Y3" s="22">
        <v>10</v>
      </c>
      <c r="Z3" s="22"/>
      <c r="AA3" s="22" t="s">
        <v>58</v>
      </c>
      <c r="AB3" s="22"/>
      <c r="AC3" s="22">
        <v>10</v>
      </c>
      <c r="AD3" s="22"/>
      <c r="AE3" s="22" t="s">
        <v>59</v>
      </c>
      <c r="AF3" s="22"/>
      <c r="AG3" s="22" t="s">
        <v>60</v>
      </c>
      <c r="AH3" s="22" t="s">
        <v>61</v>
      </c>
      <c r="AI3" s="22"/>
      <c r="AJ3" s="22" t="s">
        <v>62</v>
      </c>
      <c r="AL3" s="24" t="s">
        <v>4</v>
      </c>
      <c r="AM3" s="24"/>
      <c r="AN3" s="24"/>
      <c r="AO3" s="24"/>
      <c r="AP3" s="24"/>
      <c r="AQ3" s="25" t="s">
        <v>2</v>
      </c>
      <c r="AR3" s="25"/>
      <c r="AS3" s="25"/>
      <c r="AT3" s="25"/>
      <c r="AU3" s="26"/>
      <c r="AW3" s="22">
        <v>10</v>
      </c>
      <c r="AX3" s="22"/>
      <c r="AY3" s="22" t="s">
        <v>58</v>
      </c>
      <c r="AZ3" s="22"/>
      <c r="BA3" s="22">
        <v>10</v>
      </c>
      <c r="BB3" s="22"/>
      <c r="BC3" s="22" t="s">
        <v>59</v>
      </c>
      <c r="BD3" s="22"/>
      <c r="BE3" s="22" t="s">
        <v>60</v>
      </c>
      <c r="BF3" s="22" t="s">
        <v>61</v>
      </c>
      <c r="BG3" s="22"/>
      <c r="BH3" s="22" t="s">
        <v>62</v>
      </c>
      <c r="BJ3" s="24" t="s">
        <v>41</v>
      </c>
      <c r="BK3" s="24"/>
      <c r="BL3" s="24"/>
      <c r="BM3" s="24"/>
      <c r="BN3" s="24"/>
      <c r="BO3" s="25" t="s">
        <v>2</v>
      </c>
      <c r="BP3" s="25"/>
      <c r="BQ3" s="25"/>
      <c r="BR3" s="25"/>
    </row>
    <row r="4" spans="1:70" s="23" customFormat="1" ht="12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N4" s="24"/>
      <c r="O4" s="24"/>
      <c r="P4" s="24"/>
      <c r="Q4" s="24"/>
      <c r="R4" s="24"/>
      <c r="S4" s="25"/>
      <c r="T4" s="25"/>
      <c r="U4" s="25"/>
      <c r="V4" s="25"/>
      <c r="W4" s="26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L4" s="24"/>
      <c r="AM4" s="24"/>
      <c r="AN4" s="24"/>
      <c r="AO4" s="24"/>
      <c r="AP4" s="24"/>
      <c r="AQ4" s="25"/>
      <c r="AR4" s="25"/>
      <c r="AS4" s="25"/>
      <c r="AT4" s="25"/>
      <c r="AU4" s="26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J4" s="24"/>
      <c r="BK4" s="24"/>
      <c r="BL4" s="24"/>
      <c r="BM4" s="24"/>
      <c r="BN4" s="24"/>
      <c r="BO4" s="25"/>
      <c r="BP4" s="25"/>
      <c r="BQ4" s="25"/>
      <c r="BR4" s="25"/>
    </row>
    <row r="5" spans="1:70" ht="12" customHeight="1" x14ac:dyDescent="0.15">
      <c r="W5" s="27"/>
      <c r="AU5" s="27"/>
    </row>
    <row r="6" spans="1:70" ht="12" customHeight="1" x14ac:dyDescent="0.15">
      <c r="I6" s="28" t="s">
        <v>49</v>
      </c>
      <c r="J6" s="29"/>
      <c r="K6" s="29"/>
      <c r="L6" s="29"/>
      <c r="M6" s="29"/>
      <c r="N6" s="30"/>
      <c r="U6" s="31"/>
      <c r="V6" s="31"/>
      <c r="W6" s="32"/>
      <c r="X6" s="31"/>
      <c r="AG6" s="28" t="s">
        <v>26</v>
      </c>
      <c r="AH6" s="29"/>
      <c r="AI6" s="29"/>
      <c r="AJ6" s="29"/>
      <c r="AK6" s="29"/>
      <c r="AL6" s="30"/>
      <c r="AS6" s="31"/>
      <c r="AT6" s="31"/>
      <c r="AU6" s="27"/>
      <c r="BE6" s="28" t="s">
        <v>54</v>
      </c>
      <c r="BF6" s="29"/>
      <c r="BG6" s="29"/>
      <c r="BH6" s="29"/>
      <c r="BI6" s="29"/>
      <c r="BJ6" s="30"/>
      <c r="BQ6" s="31"/>
      <c r="BR6" s="31"/>
    </row>
    <row r="7" spans="1:70" ht="12" customHeight="1" x14ac:dyDescent="0.15">
      <c r="I7" s="33"/>
      <c r="J7" s="4"/>
      <c r="K7" s="4"/>
      <c r="L7" s="4"/>
      <c r="M7" s="4"/>
      <c r="N7" s="34"/>
      <c r="W7" s="27"/>
      <c r="X7" s="31"/>
      <c r="AG7" s="33"/>
      <c r="AH7" s="4"/>
      <c r="AI7" s="4"/>
      <c r="AJ7" s="4"/>
      <c r="AK7" s="4"/>
      <c r="AL7" s="34"/>
      <c r="AU7" s="27"/>
      <c r="BE7" s="33"/>
      <c r="BF7" s="4"/>
      <c r="BG7" s="4"/>
      <c r="BH7" s="4"/>
      <c r="BI7" s="4"/>
      <c r="BJ7" s="34"/>
    </row>
    <row r="8" spans="1:70" ht="12" customHeight="1" thickBot="1" x14ac:dyDescent="0.2">
      <c r="F8" s="35"/>
      <c r="G8" s="35"/>
      <c r="H8" s="35"/>
      <c r="I8" s="35"/>
      <c r="J8" s="35"/>
      <c r="K8" s="36"/>
      <c r="L8" s="37"/>
      <c r="M8" s="37"/>
      <c r="N8" s="37"/>
      <c r="O8" s="37"/>
      <c r="P8" s="37"/>
      <c r="Q8" s="37"/>
      <c r="W8" s="27"/>
      <c r="AD8" s="35"/>
      <c r="AE8" s="35"/>
      <c r="AF8" s="35"/>
      <c r="AG8" s="35"/>
      <c r="AH8" s="35"/>
      <c r="AI8" s="36"/>
      <c r="AJ8" s="37"/>
      <c r="AK8" s="37"/>
      <c r="AL8" s="37"/>
      <c r="AM8" s="37"/>
      <c r="AN8" s="37"/>
      <c r="AO8" s="37"/>
      <c r="AU8" s="27"/>
      <c r="BB8" s="35"/>
      <c r="BC8" s="35"/>
      <c r="BD8" s="35"/>
      <c r="BE8" s="35"/>
      <c r="BF8" s="35"/>
      <c r="BG8" s="35"/>
      <c r="BH8" s="38"/>
      <c r="BI8" s="37"/>
      <c r="BJ8" s="37"/>
      <c r="BK8" s="37"/>
      <c r="BL8" s="37"/>
      <c r="BM8" s="37"/>
    </row>
    <row r="9" spans="1:70" ht="12" customHeight="1" x14ac:dyDescent="0.15">
      <c r="E9" s="39"/>
      <c r="F9" s="13"/>
      <c r="G9" s="13"/>
      <c r="H9" s="40" t="s">
        <v>63</v>
      </c>
      <c r="I9" s="40"/>
      <c r="J9" s="40"/>
      <c r="K9" s="40"/>
      <c r="L9" s="40"/>
      <c r="M9" s="40"/>
      <c r="N9" s="40"/>
      <c r="O9" s="40"/>
      <c r="P9" s="13"/>
      <c r="Q9" s="41"/>
      <c r="R9" s="13"/>
      <c r="W9" s="27"/>
      <c r="AC9" s="39"/>
      <c r="AD9" s="13"/>
      <c r="AE9" s="13"/>
      <c r="AF9" s="40" t="s">
        <v>63</v>
      </c>
      <c r="AG9" s="40"/>
      <c r="AH9" s="40"/>
      <c r="AI9" s="40"/>
      <c r="AJ9" s="40"/>
      <c r="AK9" s="40"/>
      <c r="AL9" s="40"/>
      <c r="AM9" s="40"/>
      <c r="AN9" s="13"/>
      <c r="AO9" s="41"/>
      <c r="AP9" s="13"/>
      <c r="AU9" s="27"/>
      <c r="BA9" s="39"/>
      <c r="BB9" s="13"/>
      <c r="BC9" s="13"/>
      <c r="BD9" s="40" t="s">
        <v>63</v>
      </c>
      <c r="BE9" s="40"/>
      <c r="BF9" s="40"/>
      <c r="BG9" s="40"/>
      <c r="BH9" s="40"/>
      <c r="BI9" s="40"/>
      <c r="BJ9" s="40"/>
      <c r="BK9" s="40"/>
      <c r="BL9" s="13"/>
      <c r="BM9" s="41"/>
      <c r="BN9" s="13"/>
    </row>
    <row r="10" spans="1:70" ht="12" customHeight="1" x14ac:dyDescent="0.15">
      <c r="E10" s="39"/>
      <c r="F10" s="13"/>
      <c r="G10" s="13"/>
      <c r="H10" s="42">
        <v>1</v>
      </c>
      <c r="I10" s="43" t="s">
        <v>64</v>
      </c>
      <c r="J10" s="44">
        <v>1</v>
      </c>
      <c r="K10" s="45" t="s">
        <v>65</v>
      </c>
      <c r="L10" s="45"/>
      <c r="M10" s="44">
        <v>1</v>
      </c>
      <c r="N10" s="46" t="s">
        <v>66</v>
      </c>
      <c r="O10" s="42">
        <v>1</v>
      </c>
      <c r="P10" s="13"/>
      <c r="Q10" s="39"/>
      <c r="R10" s="13"/>
      <c r="W10" s="27"/>
      <c r="AC10" s="39"/>
      <c r="AD10" s="13"/>
      <c r="AE10" s="13"/>
      <c r="AF10" s="42">
        <v>2</v>
      </c>
      <c r="AG10" s="43" t="s">
        <v>64</v>
      </c>
      <c r="AH10" s="44">
        <v>2</v>
      </c>
      <c r="AI10" s="45" t="s">
        <v>65</v>
      </c>
      <c r="AJ10" s="45"/>
      <c r="AK10" s="44">
        <v>0</v>
      </c>
      <c r="AL10" s="46" t="s">
        <v>66</v>
      </c>
      <c r="AM10" s="42">
        <v>0</v>
      </c>
      <c r="AN10" s="13"/>
      <c r="AO10" s="39"/>
      <c r="AP10" s="13"/>
      <c r="AU10" s="27"/>
      <c r="BA10" s="39"/>
      <c r="BB10" s="13"/>
      <c r="BC10" s="13"/>
      <c r="BD10" s="42">
        <v>6</v>
      </c>
      <c r="BE10" s="43" t="s">
        <v>64</v>
      </c>
      <c r="BF10" s="44">
        <v>4</v>
      </c>
      <c r="BG10" s="45" t="s">
        <v>65</v>
      </c>
      <c r="BH10" s="45"/>
      <c r="BI10" s="44">
        <v>0</v>
      </c>
      <c r="BJ10" s="46" t="s">
        <v>66</v>
      </c>
      <c r="BK10" s="42">
        <v>0</v>
      </c>
      <c r="BL10" s="13"/>
      <c r="BM10" s="39"/>
      <c r="BN10" s="13"/>
    </row>
    <row r="11" spans="1:70" ht="12" customHeight="1" x14ac:dyDescent="0.15">
      <c r="E11" s="39"/>
      <c r="F11" s="13"/>
      <c r="G11" s="13"/>
      <c r="H11" s="42"/>
      <c r="I11" s="43"/>
      <c r="J11" s="44">
        <v>0</v>
      </c>
      <c r="K11" s="45" t="s">
        <v>65</v>
      </c>
      <c r="L11" s="45"/>
      <c r="M11" s="44">
        <v>0</v>
      </c>
      <c r="N11" s="46"/>
      <c r="O11" s="42"/>
      <c r="P11" s="13"/>
      <c r="Q11" s="39"/>
      <c r="R11" s="13"/>
      <c r="W11" s="27"/>
      <c r="AC11" s="39"/>
      <c r="AD11" s="13"/>
      <c r="AE11" s="13"/>
      <c r="AF11" s="42"/>
      <c r="AG11" s="43"/>
      <c r="AH11" s="44">
        <v>0</v>
      </c>
      <c r="AI11" s="45" t="s">
        <v>65</v>
      </c>
      <c r="AJ11" s="45"/>
      <c r="AK11" s="44">
        <v>0</v>
      </c>
      <c r="AL11" s="46"/>
      <c r="AM11" s="42"/>
      <c r="AN11" s="13"/>
      <c r="AO11" s="39"/>
      <c r="AP11" s="13"/>
      <c r="AU11" s="27"/>
      <c r="BA11" s="39"/>
      <c r="BB11" s="13"/>
      <c r="BC11" s="13"/>
      <c r="BD11" s="42"/>
      <c r="BE11" s="43"/>
      <c r="BF11" s="44">
        <v>2</v>
      </c>
      <c r="BG11" s="45" t="s">
        <v>65</v>
      </c>
      <c r="BH11" s="45"/>
      <c r="BI11" s="44">
        <v>0</v>
      </c>
      <c r="BJ11" s="46"/>
      <c r="BK11" s="42"/>
      <c r="BL11" s="13"/>
      <c r="BM11" s="39"/>
      <c r="BN11" s="13"/>
    </row>
    <row r="12" spans="1:70" ht="12" customHeight="1" thickBot="1" x14ac:dyDescent="0.2">
      <c r="B12" s="35"/>
      <c r="C12" s="35"/>
      <c r="D12" s="35"/>
      <c r="E12" s="47"/>
      <c r="F12" s="13"/>
      <c r="G12" s="48"/>
      <c r="H12" s="48"/>
      <c r="I12" s="48"/>
      <c r="J12" s="49">
        <v>2</v>
      </c>
      <c r="K12" s="50" t="s">
        <v>67</v>
      </c>
      <c r="L12" s="50"/>
      <c r="M12" s="49">
        <v>1</v>
      </c>
      <c r="N12" s="51"/>
      <c r="O12" s="51"/>
      <c r="P12" s="51"/>
      <c r="Q12" s="47"/>
      <c r="R12" s="13"/>
      <c r="W12" s="27"/>
      <c r="AC12" s="52"/>
      <c r="AD12" s="53"/>
      <c r="AE12" s="54"/>
      <c r="AF12" s="54"/>
      <c r="AG12" s="54"/>
      <c r="AH12" s="48"/>
      <c r="AK12" s="31"/>
      <c r="AL12" s="31"/>
      <c r="AM12" s="31"/>
      <c r="AN12" s="31"/>
      <c r="AO12" s="52"/>
      <c r="AP12" s="53"/>
      <c r="AQ12" s="35"/>
      <c r="AR12" s="35"/>
      <c r="AS12" s="35"/>
      <c r="AU12" s="27"/>
      <c r="BA12" s="52"/>
      <c r="BB12" s="53"/>
      <c r="BC12" s="54"/>
      <c r="BD12" s="54"/>
      <c r="BE12" s="54"/>
      <c r="BF12" s="48"/>
      <c r="BI12" s="31"/>
      <c r="BJ12" s="31"/>
      <c r="BK12" s="31"/>
      <c r="BL12" s="31"/>
      <c r="BM12" s="52"/>
      <c r="BN12" s="53"/>
      <c r="BO12" s="35"/>
      <c r="BP12" s="35"/>
      <c r="BQ12" s="35"/>
    </row>
    <row r="13" spans="1:70" ht="12" customHeight="1" x14ac:dyDescent="0.15">
      <c r="A13" s="39"/>
      <c r="B13" s="40" t="s">
        <v>68</v>
      </c>
      <c r="C13" s="40"/>
      <c r="D13" s="40"/>
      <c r="E13" s="40"/>
      <c r="F13" s="55"/>
      <c r="G13" s="55"/>
      <c r="H13" s="55"/>
      <c r="I13" s="56"/>
      <c r="J13" s="48"/>
      <c r="M13" s="57"/>
      <c r="N13" s="40" t="s">
        <v>69</v>
      </c>
      <c r="O13" s="40"/>
      <c r="P13" s="40"/>
      <c r="Q13" s="40"/>
      <c r="R13" s="55"/>
      <c r="S13" s="55"/>
      <c r="T13" s="55"/>
      <c r="U13" s="56"/>
      <c r="W13" s="27"/>
      <c r="Z13" s="58" t="s">
        <v>68</v>
      </c>
      <c r="AA13" s="55"/>
      <c r="AB13" s="55"/>
      <c r="AC13" s="55"/>
      <c r="AD13" s="40"/>
      <c r="AE13" s="40"/>
      <c r="AF13" s="40"/>
      <c r="AG13" s="59"/>
      <c r="AH13" s="48"/>
      <c r="AK13" s="31"/>
      <c r="AL13" s="58" t="s">
        <v>69</v>
      </c>
      <c r="AM13" s="55"/>
      <c r="AN13" s="55"/>
      <c r="AO13" s="55"/>
      <c r="AP13" s="40"/>
      <c r="AQ13" s="40"/>
      <c r="AR13" s="40"/>
      <c r="AS13" s="59"/>
      <c r="AU13" s="27"/>
      <c r="AX13" s="58" t="s">
        <v>68</v>
      </c>
      <c r="AY13" s="55"/>
      <c r="AZ13" s="55"/>
      <c r="BA13" s="55"/>
      <c r="BB13" s="40"/>
      <c r="BC13" s="40"/>
      <c r="BD13" s="40"/>
      <c r="BE13" s="59"/>
      <c r="BF13" s="48"/>
      <c r="BI13" s="31"/>
      <c r="BJ13" s="58" t="s">
        <v>69</v>
      </c>
      <c r="BK13" s="55"/>
      <c r="BL13" s="55"/>
      <c r="BM13" s="55"/>
      <c r="BN13" s="40"/>
      <c r="BO13" s="40"/>
      <c r="BP13" s="40"/>
      <c r="BQ13" s="59"/>
    </row>
    <row r="14" spans="1:70" ht="12" customHeight="1" x14ac:dyDescent="0.15">
      <c r="A14" s="39"/>
      <c r="B14" s="42">
        <v>4</v>
      </c>
      <c r="C14" s="43" t="s">
        <v>64</v>
      </c>
      <c r="D14" s="44">
        <v>1</v>
      </c>
      <c r="E14" s="45" t="s">
        <v>65</v>
      </c>
      <c r="F14" s="45"/>
      <c r="G14" s="44">
        <v>1</v>
      </c>
      <c r="H14" s="46" t="s">
        <v>66</v>
      </c>
      <c r="I14" s="60">
        <v>1</v>
      </c>
      <c r="J14" s="48"/>
      <c r="M14" s="57"/>
      <c r="N14" s="42">
        <v>1</v>
      </c>
      <c r="O14" s="43" t="s">
        <v>64</v>
      </c>
      <c r="P14" s="44">
        <v>0</v>
      </c>
      <c r="Q14" s="45" t="s">
        <v>65</v>
      </c>
      <c r="R14" s="45"/>
      <c r="S14" s="44">
        <v>1</v>
      </c>
      <c r="T14" s="46" t="s">
        <v>66</v>
      </c>
      <c r="U14" s="60">
        <v>1</v>
      </c>
      <c r="W14" s="27"/>
      <c r="Z14" s="61">
        <v>0</v>
      </c>
      <c r="AA14" s="43" t="s">
        <v>64</v>
      </c>
      <c r="AB14" s="44">
        <v>0</v>
      </c>
      <c r="AC14" s="45" t="s">
        <v>65</v>
      </c>
      <c r="AD14" s="45"/>
      <c r="AE14" s="44">
        <v>0</v>
      </c>
      <c r="AF14" s="46" t="s">
        <v>66</v>
      </c>
      <c r="AG14" s="62">
        <v>0</v>
      </c>
      <c r="AH14" s="48"/>
      <c r="AK14" s="31"/>
      <c r="AL14" s="61">
        <v>0</v>
      </c>
      <c r="AM14" s="43" t="s">
        <v>64</v>
      </c>
      <c r="AN14" s="44">
        <v>0</v>
      </c>
      <c r="AO14" s="45" t="s">
        <v>65</v>
      </c>
      <c r="AP14" s="45"/>
      <c r="AQ14" s="44">
        <v>0</v>
      </c>
      <c r="AR14" s="46" t="s">
        <v>66</v>
      </c>
      <c r="AS14" s="62">
        <v>1</v>
      </c>
      <c r="AU14" s="27"/>
      <c r="AX14" s="61">
        <v>0</v>
      </c>
      <c r="AY14" s="43" t="s">
        <v>64</v>
      </c>
      <c r="AZ14" s="44">
        <v>0</v>
      </c>
      <c r="BA14" s="45" t="s">
        <v>65</v>
      </c>
      <c r="BB14" s="45"/>
      <c r="BC14" s="44">
        <v>0</v>
      </c>
      <c r="BD14" s="46" t="s">
        <v>66</v>
      </c>
      <c r="BE14" s="62">
        <v>0</v>
      </c>
      <c r="BF14" s="48"/>
      <c r="BI14" s="31"/>
      <c r="BJ14" s="61">
        <v>0</v>
      </c>
      <c r="BK14" s="43" t="s">
        <v>64</v>
      </c>
      <c r="BL14" s="44">
        <v>0</v>
      </c>
      <c r="BM14" s="45" t="s">
        <v>65</v>
      </c>
      <c r="BN14" s="45"/>
      <c r="BO14" s="44">
        <v>1</v>
      </c>
      <c r="BP14" s="46" t="s">
        <v>66</v>
      </c>
      <c r="BQ14" s="62">
        <v>2</v>
      </c>
    </row>
    <row r="15" spans="1:70" ht="12" customHeight="1" x14ac:dyDescent="0.15">
      <c r="A15" s="52"/>
      <c r="B15" s="42"/>
      <c r="C15" s="43"/>
      <c r="D15" s="44">
        <v>3</v>
      </c>
      <c r="E15" s="45" t="s">
        <v>65</v>
      </c>
      <c r="F15" s="45"/>
      <c r="G15" s="44">
        <v>0</v>
      </c>
      <c r="H15" s="46"/>
      <c r="I15" s="60"/>
      <c r="M15" s="52"/>
      <c r="N15" s="42"/>
      <c r="O15" s="43"/>
      <c r="P15" s="44">
        <v>1</v>
      </c>
      <c r="Q15" s="45" t="s">
        <v>65</v>
      </c>
      <c r="R15" s="45"/>
      <c r="S15" s="44">
        <v>0</v>
      </c>
      <c r="T15" s="46"/>
      <c r="U15" s="60"/>
      <c r="W15" s="27"/>
      <c r="Z15" s="61"/>
      <c r="AA15" s="43"/>
      <c r="AB15" s="44">
        <v>0</v>
      </c>
      <c r="AC15" s="45" t="s">
        <v>65</v>
      </c>
      <c r="AD15" s="45"/>
      <c r="AE15" s="44">
        <v>0</v>
      </c>
      <c r="AF15" s="46"/>
      <c r="AG15" s="62"/>
      <c r="AL15" s="61"/>
      <c r="AM15" s="43"/>
      <c r="AN15" s="44">
        <v>0</v>
      </c>
      <c r="AO15" s="45" t="s">
        <v>65</v>
      </c>
      <c r="AP15" s="45"/>
      <c r="AQ15" s="44">
        <v>1</v>
      </c>
      <c r="AR15" s="46"/>
      <c r="AS15" s="62"/>
      <c r="AU15" s="27"/>
      <c r="AX15" s="61"/>
      <c r="AY15" s="43"/>
      <c r="AZ15" s="44">
        <v>0</v>
      </c>
      <c r="BA15" s="45" t="s">
        <v>65</v>
      </c>
      <c r="BB15" s="45"/>
      <c r="BC15" s="44">
        <v>0</v>
      </c>
      <c r="BD15" s="46"/>
      <c r="BE15" s="62"/>
      <c r="BJ15" s="61"/>
      <c r="BK15" s="43"/>
      <c r="BL15" s="44">
        <v>0</v>
      </c>
      <c r="BM15" s="45" t="s">
        <v>65</v>
      </c>
      <c r="BN15" s="45"/>
      <c r="BO15" s="44">
        <v>1</v>
      </c>
      <c r="BP15" s="46"/>
      <c r="BQ15" s="62"/>
    </row>
    <row r="16" spans="1:70" ht="12" customHeight="1" x14ac:dyDescent="0.15">
      <c r="A16" s="63" t="s">
        <v>70</v>
      </c>
      <c r="B16" s="64"/>
      <c r="I16" s="63" t="s">
        <v>71</v>
      </c>
      <c r="J16" s="64"/>
      <c r="M16" s="63" t="s">
        <v>72</v>
      </c>
      <c r="N16" s="64"/>
      <c r="P16" s="49">
        <v>5</v>
      </c>
      <c r="Q16" s="50" t="s">
        <v>67</v>
      </c>
      <c r="R16" s="50"/>
      <c r="S16" s="49">
        <v>4</v>
      </c>
      <c r="U16" s="63" t="s">
        <v>73</v>
      </c>
      <c r="V16" s="64"/>
      <c r="W16" s="27"/>
      <c r="Y16" s="63" t="s">
        <v>74</v>
      </c>
      <c r="Z16" s="64"/>
      <c r="AB16" s="49">
        <v>3</v>
      </c>
      <c r="AC16" s="50" t="s">
        <v>67</v>
      </c>
      <c r="AD16" s="50"/>
      <c r="AE16" s="49">
        <v>5</v>
      </c>
      <c r="AG16" s="63" t="s">
        <v>75</v>
      </c>
      <c r="AH16" s="64"/>
      <c r="AK16" s="63" t="s">
        <v>76</v>
      </c>
      <c r="AL16" s="64"/>
      <c r="AS16" s="63" t="s">
        <v>77</v>
      </c>
      <c r="AT16" s="64"/>
      <c r="AU16" s="27"/>
      <c r="AW16" s="63" t="s">
        <v>78</v>
      </c>
      <c r="AX16" s="64"/>
      <c r="AZ16" s="49">
        <v>3</v>
      </c>
      <c r="BA16" s="50" t="s">
        <v>67</v>
      </c>
      <c r="BB16" s="50"/>
      <c r="BC16" s="49">
        <v>4</v>
      </c>
      <c r="BE16" s="63" t="s">
        <v>79</v>
      </c>
      <c r="BF16" s="64"/>
      <c r="BI16" s="63" t="s">
        <v>80</v>
      </c>
      <c r="BJ16" s="64"/>
      <c r="BQ16" s="63" t="s">
        <v>81</v>
      </c>
      <c r="BR16" s="64"/>
    </row>
    <row r="17" spans="1:70" ht="12" customHeight="1" x14ac:dyDescent="0.15">
      <c r="A17" s="65" t="s">
        <v>49</v>
      </c>
      <c r="B17" s="66"/>
      <c r="I17" s="65" t="s">
        <v>28</v>
      </c>
      <c r="J17" s="66"/>
      <c r="M17" s="65" t="s">
        <v>42</v>
      </c>
      <c r="N17" s="66"/>
      <c r="U17" s="65" t="s">
        <v>36</v>
      </c>
      <c r="V17" s="66"/>
      <c r="W17" s="27"/>
      <c r="Y17" s="65" t="s">
        <v>34</v>
      </c>
      <c r="Z17" s="66"/>
      <c r="AG17" s="65" t="s">
        <v>26</v>
      </c>
      <c r="AH17" s="66"/>
      <c r="AK17" s="65" t="s">
        <v>31</v>
      </c>
      <c r="AL17" s="66"/>
      <c r="AS17" s="65" t="s">
        <v>47</v>
      </c>
      <c r="AT17" s="66"/>
      <c r="AU17" s="27"/>
      <c r="AW17" s="65" t="s">
        <v>13</v>
      </c>
      <c r="AX17" s="66"/>
      <c r="BE17" s="65" t="s">
        <v>54</v>
      </c>
      <c r="BF17" s="66"/>
      <c r="BI17" s="65" t="s">
        <v>20</v>
      </c>
      <c r="BJ17" s="66"/>
      <c r="BQ17" s="65" t="s">
        <v>23</v>
      </c>
      <c r="BR17" s="66"/>
    </row>
    <row r="18" spans="1:70" ht="12" customHeight="1" x14ac:dyDescent="0.15">
      <c r="A18" s="65"/>
      <c r="B18" s="66"/>
      <c r="I18" s="65"/>
      <c r="J18" s="66"/>
      <c r="M18" s="65"/>
      <c r="N18" s="66"/>
      <c r="U18" s="65"/>
      <c r="V18" s="66"/>
      <c r="W18" s="27"/>
      <c r="Y18" s="65"/>
      <c r="Z18" s="66"/>
      <c r="AG18" s="65"/>
      <c r="AH18" s="66"/>
      <c r="AK18" s="65"/>
      <c r="AL18" s="66"/>
      <c r="AS18" s="65"/>
      <c r="AT18" s="66"/>
      <c r="AU18" s="27"/>
      <c r="AW18" s="65"/>
      <c r="AX18" s="66"/>
      <c r="BE18" s="65"/>
      <c r="BF18" s="66"/>
      <c r="BI18" s="65"/>
      <c r="BJ18" s="66"/>
      <c r="BQ18" s="65"/>
      <c r="BR18" s="66"/>
    </row>
    <row r="19" spans="1:70" ht="12" customHeight="1" x14ac:dyDescent="0.15">
      <c r="A19" s="65"/>
      <c r="B19" s="66"/>
      <c r="I19" s="65"/>
      <c r="J19" s="66"/>
      <c r="M19" s="65"/>
      <c r="N19" s="66"/>
      <c r="U19" s="65"/>
      <c r="V19" s="66"/>
      <c r="W19" s="27"/>
      <c r="Y19" s="65"/>
      <c r="Z19" s="66"/>
      <c r="AG19" s="65"/>
      <c r="AH19" s="66"/>
      <c r="AK19" s="65"/>
      <c r="AL19" s="66"/>
      <c r="AS19" s="65"/>
      <c r="AT19" s="66"/>
      <c r="AU19" s="27"/>
      <c r="AW19" s="65"/>
      <c r="AX19" s="66"/>
      <c r="BE19" s="65"/>
      <c r="BF19" s="66"/>
      <c r="BI19" s="65"/>
      <c r="BJ19" s="66"/>
      <c r="BQ19" s="65"/>
      <c r="BR19" s="66"/>
    </row>
    <row r="20" spans="1:70" ht="12" customHeight="1" x14ac:dyDescent="0.15">
      <c r="A20" s="67"/>
      <c r="B20" s="68"/>
      <c r="I20" s="67"/>
      <c r="J20" s="68"/>
      <c r="M20" s="67"/>
      <c r="N20" s="68"/>
      <c r="U20" s="67"/>
      <c r="V20" s="68"/>
      <c r="W20" s="27"/>
      <c r="Y20" s="67"/>
      <c r="Z20" s="68"/>
      <c r="AG20" s="67"/>
      <c r="AH20" s="68"/>
      <c r="AK20" s="67"/>
      <c r="AL20" s="68"/>
      <c r="AS20" s="67"/>
      <c r="AT20" s="68"/>
      <c r="AU20" s="27"/>
      <c r="AW20" s="67"/>
      <c r="AX20" s="68"/>
      <c r="BE20" s="67"/>
      <c r="BF20" s="68"/>
      <c r="BI20" s="67"/>
      <c r="BJ20" s="68"/>
      <c r="BQ20" s="67"/>
      <c r="BR20" s="68"/>
    </row>
    <row r="21" spans="1:70" ht="12" customHeight="1" x14ac:dyDescent="0.15">
      <c r="W21" s="27"/>
      <c r="AU21" s="27"/>
    </row>
    <row r="22" spans="1:70" ht="12" customHeight="1" x14ac:dyDescent="0.15">
      <c r="W22" s="27"/>
      <c r="AG22" s="28" t="s">
        <v>19</v>
      </c>
      <c r="AH22" s="29"/>
      <c r="AI22" s="29"/>
      <c r="AJ22" s="29"/>
      <c r="AK22" s="29"/>
      <c r="AL22" s="30"/>
      <c r="AS22" s="31"/>
      <c r="AT22" s="31"/>
      <c r="AU22" s="27"/>
      <c r="BE22" s="28" t="s">
        <v>41</v>
      </c>
      <c r="BF22" s="29"/>
      <c r="BG22" s="29"/>
      <c r="BH22" s="29"/>
      <c r="BI22" s="29"/>
      <c r="BJ22" s="30"/>
      <c r="BQ22" s="31"/>
      <c r="BR22" s="31"/>
    </row>
    <row r="23" spans="1:70" ht="12" customHeight="1" x14ac:dyDescent="0.15">
      <c r="W23" s="27"/>
      <c r="AG23" s="33"/>
      <c r="AH23" s="4"/>
      <c r="AI23" s="4"/>
      <c r="AJ23" s="4"/>
      <c r="AK23" s="4"/>
      <c r="AL23" s="34"/>
      <c r="AU23" s="27"/>
      <c r="BE23" s="33"/>
      <c r="BF23" s="4"/>
      <c r="BG23" s="4"/>
      <c r="BH23" s="4"/>
      <c r="BI23" s="4"/>
      <c r="BJ23" s="34"/>
    </row>
    <row r="24" spans="1:70" ht="12" customHeight="1" thickBot="1" x14ac:dyDescent="0.2">
      <c r="W24" s="27"/>
      <c r="AD24" s="35"/>
      <c r="AE24" s="35"/>
      <c r="AF24" s="35"/>
      <c r="AG24" s="35"/>
      <c r="AH24" s="35"/>
      <c r="AI24" s="35"/>
      <c r="AJ24" s="38"/>
      <c r="AK24" s="37"/>
      <c r="AL24" s="37"/>
      <c r="AM24" s="37"/>
      <c r="AN24" s="37"/>
      <c r="AO24" s="37"/>
      <c r="AU24" s="27"/>
      <c r="BB24" s="37"/>
      <c r="BC24" s="37"/>
      <c r="BD24" s="37"/>
      <c r="BE24" s="37"/>
      <c r="BF24" s="37"/>
      <c r="BG24" s="37"/>
      <c r="BH24" s="69"/>
      <c r="BI24" s="35"/>
      <c r="BJ24" s="35"/>
      <c r="BK24" s="35"/>
      <c r="BL24" s="35"/>
      <c r="BM24" s="13"/>
    </row>
    <row r="25" spans="1:70" ht="12" customHeight="1" x14ac:dyDescent="0.15">
      <c r="W25" s="27"/>
      <c r="AC25" s="39"/>
      <c r="AD25" s="13"/>
      <c r="AE25" s="13"/>
      <c r="AF25" s="40" t="s">
        <v>82</v>
      </c>
      <c r="AG25" s="40"/>
      <c r="AH25" s="40"/>
      <c r="AI25" s="40"/>
      <c r="AJ25" s="40"/>
      <c r="AK25" s="40"/>
      <c r="AL25" s="40"/>
      <c r="AM25" s="40"/>
      <c r="AN25" s="13"/>
      <c r="AO25" s="41"/>
      <c r="AP25" s="13"/>
      <c r="AU25" s="27"/>
      <c r="BA25" s="39"/>
      <c r="BB25" s="70"/>
      <c r="BC25" s="13"/>
      <c r="BD25" s="40" t="s">
        <v>82</v>
      </c>
      <c r="BE25" s="40"/>
      <c r="BF25" s="40"/>
      <c r="BG25" s="40"/>
      <c r="BH25" s="40"/>
      <c r="BI25" s="40"/>
      <c r="BJ25" s="40"/>
      <c r="BK25" s="40"/>
      <c r="BL25" s="13"/>
      <c r="BM25" s="71"/>
      <c r="BN25" s="13"/>
    </row>
    <row r="26" spans="1:70" ht="12" customHeight="1" x14ac:dyDescent="0.15">
      <c r="W26" s="27"/>
      <c r="AC26" s="39"/>
      <c r="AD26" s="13"/>
      <c r="AE26" s="13"/>
      <c r="AF26" s="42">
        <v>2</v>
      </c>
      <c r="AG26" s="43" t="s">
        <v>64</v>
      </c>
      <c r="AH26" s="44">
        <v>2</v>
      </c>
      <c r="AI26" s="45" t="s">
        <v>65</v>
      </c>
      <c r="AJ26" s="45"/>
      <c r="AK26" s="44">
        <v>1</v>
      </c>
      <c r="AL26" s="46" t="s">
        <v>66</v>
      </c>
      <c r="AM26" s="42">
        <v>1</v>
      </c>
      <c r="AN26" s="13"/>
      <c r="AO26" s="39"/>
      <c r="AP26" s="13"/>
      <c r="AU26" s="27"/>
      <c r="BA26" s="39"/>
      <c r="BB26" s="13"/>
      <c r="BC26" s="13"/>
      <c r="BD26" s="42">
        <v>1</v>
      </c>
      <c r="BE26" s="43" t="s">
        <v>64</v>
      </c>
      <c r="BF26" s="44">
        <v>0</v>
      </c>
      <c r="BG26" s="45" t="s">
        <v>65</v>
      </c>
      <c r="BH26" s="45"/>
      <c r="BI26" s="44">
        <v>3</v>
      </c>
      <c r="BJ26" s="46" t="s">
        <v>66</v>
      </c>
      <c r="BK26" s="42">
        <v>5</v>
      </c>
      <c r="BL26" s="13"/>
      <c r="BM26" s="39"/>
      <c r="BN26" s="13"/>
    </row>
    <row r="27" spans="1:70" ht="12" customHeight="1" x14ac:dyDescent="0.15">
      <c r="W27" s="27"/>
      <c r="AC27" s="39"/>
      <c r="AD27" s="13"/>
      <c r="AE27" s="13"/>
      <c r="AF27" s="42"/>
      <c r="AG27" s="43"/>
      <c r="AH27" s="44">
        <v>0</v>
      </c>
      <c r="AI27" s="45" t="s">
        <v>65</v>
      </c>
      <c r="AJ27" s="45"/>
      <c r="AK27" s="44">
        <v>0</v>
      </c>
      <c r="AL27" s="46"/>
      <c r="AM27" s="42"/>
      <c r="AN27" s="13"/>
      <c r="AO27" s="39"/>
      <c r="AP27" s="13"/>
      <c r="AU27" s="27"/>
      <c r="BA27" s="39"/>
      <c r="BB27" s="13"/>
      <c r="BC27" s="13"/>
      <c r="BD27" s="42"/>
      <c r="BE27" s="43"/>
      <c r="BF27" s="44">
        <v>1</v>
      </c>
      <c r="BG27" s="45" t="s">
        <v>65</v>
      </c>
      <c r="BH27" s="45"/>
      <c r="BI27" s="44">
        <v>2</v>
      </c>
      <c r="BJ27" s="46"/>
      <c r="BK27" s="42"/>
      <c r="BL27" s="13"/>
      <c r="BM27" s="39"/>
      <c r="BN27" s="13"/>
    </row>
    <row r="28" spans="1:70" ht="12" customHeight="1" thickBot="1" x14ac:dyDescent="0.2">
      <c r="W28" s="27"/>
      <c r="Z28" s="35"/>
      <c r="AA28" s="35"/>
      <c r="AB28" s="35"/>
      <c r="AC28" s="47"/>
      <c r="AD28" s="13"/>
      <c r="AE28" s="48"/>
      <c r="AF28" s="48"/>
      <c r="AG28" s="48"/>
      <c r="AH28" s="48"/>
      <c r="AK28" s="31"/>
      <c r="AL28" s="51"/>
      <c r="AM28" s="51"/>
      <c r="AN28" s="51"/>
      <c r="AO28" s="47"/>
      <c r="AP28" s="13"/>
      <c r="AU28" s="27"/>
      <c r="AX28" s="35"/>
      <c r="AY28" s="35"/>
      <c r="AZ28" s="35"/>
      <c r="BA28" s="47"/>
      <c r="BB28" s="13"/>
      <c r="BC28" s="48"/>
      <c r="BD28" s="48"/>
      <c r="BE28" s="48"/>
      <c r="BF28" s="48"/>
      <c r="BI28" s="31"/>
      <c r="BJ28" s="51"/>
      <c r="BK28" s="51"/>
      <c r="BL28" s="51"/>
      <c r="BM28" s="47"/>
      <c r="BN28" s="13"/>
    </row>
    <row r="29" spans="1:70" ht="12" customHeight="1" x14ac:dyDescent="0.15">
      <c r="W29" s="27"/>
      <c r="Y29" s="39"/>
      <c r="Z29" s="40" t="s">
        <v>83</v>
      </c>
      <c r="AA29" s="40"/>
      <c r="AB29" s="40"/>
      <c r="AC29" s="40"/>
      <c r="AD29" s="55"/>
      <c r="AE29" s="55"/>
      <c r="AF29" s="55"/>
      <c r="AG29" s="56"/>
      <c r="AH29" s="48"/>
      <c r="AK29" s="57"/>
      <c r="AL29" s="40" t="s">
        <v>84</v>
      </c>
      <c r="AM29" s="40"/>
      <c r="AN29" s="40"/>
      <c r="AO29" s="40"/>
      <c r="AP29" s="55"/>
      <c r="AQ29" s="55"/>
      <c r="AR29" s="55"/>
      <c r="AS29" s="56"/>
      <c r="AU29" s="27"/>
      <c r="AW29" s="39"/>
      <c r="AX29" s="40" t="s">
        <v>83</v>
      </c>
      <c r="AY29" s="40"/>
      <c r="AZ29" s="40"/>
      <c r="BA29" s="40"/>
      <c r="BB29" s="55"/>
      <c r="BC29" s="55"/>
      <c r="BD29" s="55"/>
      <c r="BE29" s="56"/>
      <c r="BF29" s="48"/>
      <c r="BI29" s="57"/>
      <c r="BJ29" s="40" t="s">
        <v>84</v>
      </c>
      <c r="BK29" s="40"/>
      <c r="BL29" s="40"/>
      <c r="BM29" s="40"/>
      <c r="BN29" s="55"/>
      <c r="BO29" s="55"/>
      <c r="BP29" s="55"/>
      <c r="BQ29" s="56"/>
    </row>
    <row r="30" spans="1:70" ht="12" customHeight="1" x14ac:dyDescent="0.15">
      <c r="W30" s="27"/>
      <c r="Y30" s="39"/>
      <c r="Z30" s="42">
        <v>5</v>
      </c>
      <c r="AA30" s="43" t="s">
        <v>64</v>
      </c>
      <c r="AB30" s="44">
        <v>2</v>
      </c>
      <c r="AC30" s="45" t="s">
        <v>65</v>
      </c>
      <c r="AD30" s="45"/>
      <c r="AE30" s="44">
        <v>0</v>
      </c>
      <c r="AF30" s="46" t="s">
        <v>66</v>
      </c>
      <c r="AG30" s="60">
        <v>2</v>
      </c>
      <c r="AH30" s="48"/>
      <c r="AK30" s="57"/>
      <c r="AL30" s="42">
        <v>4</v>
      </c>
      <c r="AM30" s="43" t="s">
        <v>64</v>
      </c>
      <c r="AN30" s="44">
        <v>3</v>
      </c>
      <c r="AO30" s="45" t="s">
        <v>65</v>
      </c>
      <c r="AP30" s="45"/>
      <c r="AQ30" s="44">
        <v>0</v>
      </c>
      <c r="AR30" s="46" t="s">
        <v>66</v>
      </c>
      <c r="AS30" s="60">
        <v>0</v>
      </c>
      <c r="AU30" s="27"/>
      <c r="AW30" s="39"/>
      <c r="AX30" s="42">
        <v>2</v>
      </c>
      <c r="AY30" s="43" t="s">
        <v>64</v>
      </c>
      <c r="AZ30" s="44">
        <v>0</v>
      </c>
      <c r="BA30" s="45" t="s">
        <v>65</v>
      </c>
      <c r="BB30" s="45"/>
      <c r="BC30" s="44">
        <v>0</v>
      </c>
      <c r="BD30" s="46" t="s">
        <v>66</v>
      </c>
      <c r="BE30" s="60">
        <v>0</v>
      </c>
      <c r="BF30" s="48"/>
      <c r="BI30" s="57"/>
      <c r="BJ30" s="42">
        <v>2</v>
      </c>
      <c r="BK30" s="43" t="s">
        <v>64</v>
      </c>
      <c r="BL30" s="44">
        <v>1</v>
      </c>
      <c r="BM30" s="45" t="s">
        <v>65</v>
      </c>
      <c r="BN30" s="45"/>
      <c r="BO30" s="44">
        <v>0</v>
      </c>
      <c r="BP30" s="46" t="s">
        <v>66</v>
      </c>
      <c r="BQ30" s="60">
        <v>0</v>
      </c>
    </row>
    <row r="31" spans="1:70" ht="12" customHeight="1" x14ac:dyDescent="0.15">
      <c r="W31" s="27"/>
      <c r="Y31" s="52"/>
      <c r="Z31" s="42"/>
      <c r="AA31" s="43"/>
      <c r="AB31" s="44">
        <v>3</v>
      </c>
      <c r="AC31" s="45" t="s">
        <v>65</v>
      </c>
      <c r="AD31" s="45"/>
      <c r="AE31" s="44">
        <v>2</v>
      </c>
      <c r="AF31" s="46"/>
      <c r="AG31" s="60"/>
      <c r="AK31" s="52"/>
      <c r="AL31" s="42"/>
      <c r="AM31" s="43"/>
      <c r="AN31" s="44">
        <v>1</v>
      </c>
      <c r="AO31" s="45" t="s">
        <v>65</v>
      </c>
      <c r="AP31" s="45"/>
      <c r="AQ31" s="44">
        <v>0</v>
      </c>
      <c r="AR31" s="46"/>
      <c r="AS31" s="60"/>
      <c r="AU31" s="27"/>
      <c r="AW31" s="52"/>
      <c r="AX31" s="42"/>
      <c r="AY31" s="43"/>
      <c r="AZ31" s="44">
        <v>2</v>
      </c>
      <c r="BA31" s="45" t="s">
        <v>65</v>
      </c>
      <c r="BB31" s="45"/>
      <c r="BC31" s="44">
        <v>0</v>
      </c>
      <c r="BD31" s="46"/>
      <c r="BE31" s="60"/>
      <c r="BI31" s="52"/>
      <c r="BJ31" s="42"/>
      <c r="BK31" s="43"/>
      <c r="BL31" s="44">
        <v>1</v>
      </c>
      <c r="BM31" s="45" t="s">
        <v>65</v>
      </c>
      <c r="BN31" s="45"/>
      <c r="BO31" s="44">
        <v>0</v>
      </c>
      <c r="BP31" s="46"/>
      <c r="BQ31" s="60"/>
    </row>
    <row r="32" spans="1:70" ht="12" customHeight="1" x14ac:dyDescent="0.15">
      <c r="W32" s="27"/>
      <c r="Y32" s="63" t="s">
        <v>85</v>
      </c>
      <c r="Z32" s="64"/>
      <c r="AG32" s="63" t="s">
        <v>86</v>
      </c>
      <c r="AH32" s="64"/>
      <c r="AK32" s="63" t="s">
        <v>87</v>
      </c>
      <c r="AL32" s="64"/>
      <c r="AS32" s="63" t="s">
        <v>88</v>
      </c>
      <c r="AT32" s="64"/>
      <c r="AU32" s="27"/>
      <c r="AW32" s="63" t="s">
        <v>89</v>
      </c>
      <c r="AX32" s="64"/>
      <c r="BE32" s="63" t="s">
        <v>90</v>
      </c>
      <c r="BF32" s="64"/>
      <c r="BI32" s="63" t="s">
        <v>91</v>
      </c>
      <c r="BJ32" s="64"/>
      <c r="BQ32" s="63" t="s">
        <v>92</v>
      </c>
      <c r="BR32" s="64"/>
    </row>
    <row r="33" spans="1:70" ht="12" customHeight="1" x14ac:dyDescent="0.15">
      <c r="W33" s="27"/>
      <c r="Y33" s="65" t="s">
        <v>19</v>
      </c>
      <c r="Z33" s="66"/>
      <c r="AG33" s="65" t="s">
        <v>22</v>
      </c>
      <c r="AH33" s="66"/>
      <c r="AK33" s="65" t="s">
        <v>56</v>
      </c>
      <c r="AL33" s="66"/>
      <c r="AS33" s="65" t="s">
        <v>21</v>
      </c>
      <c r="AT33" s="66"/>
      <c r="AU33" s="27"/>
      <c r="AW33" s="65" t="s">
        <v>32</v>
      </c>
      <c r="AX33" s="66"/>
      <c r="BE33" s="65" t="s">
        <v>45</v>
      </c>
      <c r="BF33" s="66"/>
      <c r="BI33" s="65" t="s">
        <v>41</v>
      </c>
      <c r="BJ33" s="66"/>
      <c r="BQ33" s="65" t="s">
        <v>55</v>
      </c>
      <c r="BR33" s="66"/>
    </row>
    <row r="34" spans="1:70" ht="12" customHeight="1" x14ac:dyDescent="0.15">
      <c r="W34" s="27"/>
      <c r="Y34" s="65"/>
      <c r="Z34" s="66"/>
      <c r="AG34" s="65"/>
      <c r="AH34" s="66"/>
      <c r="AK34" s="65"/>
      <c r="AL34" s="66"/>
      <c r="AS34" s="65"/>
      <c r="AT34" s="66"/>
      <c r="AU34" s="27"/>
      <c r="AW34" s="65"/>
      <c r="AX34" s="66"/>
      <c r="BE34" s="65"/>
      <c r="BF34" s="66"/>
      <c r="BI34" s="65"/>
      <c r="BJ34" s="66"/>
      <c r="BQ34" s="65"/>
      <c r="BR34" s="66"/>
    </row>
    <row r="35" spans="1:70" ht="12" customHeight="1" x14ac:dyDescent="0.15">
      <c r="W35" s="27"/>
      <c r="Y35" s="65"/>
      <c r="Z35" s="66"/>
      <c r="AG35" s="65"/>
      <c r="AH35" s="66"/>
      <c r="AK35" s="65"/>
      <c r="AL35" s="66"/>
      <c r="AS35" s="65"/>
      <c r="AT35" s="66"/>
      <c r="AU35" s="27"/>
      <c r="AW35" s="65"/>
      <c r="AX35" s="66"/>
      <c r="BE35" s="65"/>
      <c r="BF35" s="66"/>
      <c r="BI35" s="65"/>
      <c r="BJ35" s="66"/>
      <c r="BQ35" s="65"/>
      <c r="BR35" s="66"/>
    </row>
    <row r="36" spans="1:70" ht="12" customHeight="1" x14ac:dyDescent="0.15">
      <c r="W36" s="27"/>
      <c r="Y36" s="67"/>
      <c r="Z36" s="68"/>
      <c r="AG36" s="67"/>
      <c r="AH36" s="68"/>
      <c r="AK36" s="67"/>
      <c r="AL36" s="68"/>
      <c r="AS36" s="67"/>
      <c r="AT36" s="68"/>
      <c r="AU36" s="27"/>
      <c r="AW36" s="67"/>
      <c r="AX36" s="68"/>
      <c r="BE36" s="67"/>
      <c r="BF36" s="68"/>
      <c r="BI36" s="67"/>
      <c r="BJ36" s="68"/>
      <c r="BQ36" s="67"/>
      <c r="BR36" s="68"/>
    </row>
    <row r="37" spans="1:70" ht="12" customHeight="1" x14ac:dyDescent="0.15">
      <c r="W37" s="27"/>
      <c r="AU37" s="27"/>
    </row>
    <row r="38" spans="1:70" ht="12" customHeight="1" x14ac:dyDescent="0.15">
      <c r="A38" s="24" t="s">
        <v>93</v>
      </c>
      <c r="B38" s="24"/>
      <c r="C38" s="24" t="s">
        <v>94</v>
      </c>
      <c r="D38" s="24"/>
      <c r="E38" s="24"/>
      <c r="F38" s="24"/>
      <c r="G38" s="24"/>
      <c r="H38" s="24"/>
      <c r="I38" s="24"/>
      <c r="K38" s="24" t="s">
        <v>49</v>
      </c>
      <c r="L38" s="24"/>
      <c r="M38" s="24"/>
      <c r="N38" s="24"/>
      <c r="O38" s="24"/>
      <c r="P38" s="24" t="s">
        <v>16</v>
      </c>
      <c r="Q38" s="24"/>
      <c r="R38" s="24" t="s">
        <v>28</v>
      </c>
      <c r="S38" s="24"/>
      <c r="T38" s="24"/>
      <c r="U38" s="24"/>
      <c r="V38" s="24"/>
      <c r="W38" s="27"/>
      <c r="Y38" s="24" t="s">
        <v>95</v>
      </c>
      <c r="Z38" s="24"/>
      <c r="AA38" s="24" t="s">
        <v>96</v>
      </c>
      <c r="AB38" s="24"/>
      <c r="AC38" s="24"/>
      <c r="AD38" s="24"/>
      <c r="AE38" s="24"/>
      <c r="AF38" s="24"/>
      <c r="AG38" s="24"/>
      <c r="AI38" s="24" t="s">
        <v>34</v>
      </c>
      <c r="AJ38" s="24"/>
      <c r="AK38" s="24"/>
      <c r="AL38" s="24"/>
      <c r="AM38" s="24"/>
      <c r="AN38" s="24" t="s">
        <v>97</v>
      </c>
      <c r="AO38" s="24"/>
      <c r="AP38" s="24" t="s">
        <v>26</v>
      </c>
      <c r="AQ38" s="24"/>
      <c r="AR38" s="24"/>
      <c r="AS38" s="24"/>
      <c r="AT38" s="24"/>
      <c r="AU38" s="27"/>
      <c r="AW38" s="24" t="s">
        <v>98</v>
      </c>
      <c r="AX38" s="24"/>
      <c r="AY38" s="24" t="s">
        <v>99</v>
      </c>
      <c r="AZ38" s="24"/>
      <c r="BA38" s="24"/>
      <c r="BB38" s="24"/>
      <c r="BC38" s="24"/>
      <c r="BD38" s="24"/>
      <c r="BE38" s="24"/>
      <c r="BG38" s="24" t="s">
        <v>13</v>
      </c>
      <c r="BH38" s="24"/>
      <c r="BI38" s="24"/>
      <c r="BJ38" s="24"/>
      <c r="BK38" s="24"/>
      <c r="BL38" s="24" t="s">
        <v>97</v>
      </c>
      <c r="BM38" s="24"/>
      <c r="BN38" s="24" t="s">
        <v>54</v>
      </c>
      <c r="BO38" s="24"/>
      <c r="BP38" s="24"/>
      <c r="BQ38" s="24"/>
      <c r="BR38" s="24"/>
    </row>
    <row r="39" spans="1:70" ht="12" customHeight="1" x14ac:dyDescent="0.15">
      <c r="A39" s="24"/>
      <c r="B39" s="24"/>
      <c r="C39" s="24"/>
      <c r="D39" s="24"/>
      <c r="E39" s="24"/>
      <c r="F39" s="24"/>
      <c r="G39" s="24"/>
      <c r="H39" s="24"/>
      <c r="I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7"/>
      <c r="Y39" s="24"/>
      <c r="Z39" s="24"/>
      <c r="AA39" s="24"/>
      <c r="AB39" s="24"/>
      <c r="AC39" s="24"/>
      <c r="AD39" s="24"/>
      <c r="AE39" s="24"/>
      <c r="AF39" s="24"/>
      <c r="AG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7"/>
      <c r="AW39" s="24"/>
      <c r="AX39" s="24"/>
      <c r="AY39" s="24"/>
      <c r="AZ39" s="24"/>
      <c r="BA39" s="24"/>
      <c r="BB39" s="24"/>
      <c r="BC39" s="24"/>
      <c r="BD39" s="24"/>
      <c r="BE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</row>
    <row r="40" spans="1:70" ht="12" customHeight="1" x14ac:dyDescent="0.15">
      <c r="A40" s="24" t="s">
        <v>100</v>
      </c>
      <c r="B40" s="24"/>
      <c r="C40" s="24" t="s">
        <v>101</v>
      </c>
      <c r="D40" s="24"/>
      <c r="E40" s="24"/>
      <c r="F40" s="24"/>
      <c r="G40" s="24"/>
      <c r="H40" s="24"/>
      <c r="I40" s="24"/>
      <c r="K40" s="24" t="s">
        <v>42</v>
      </c>
      <c r="L40" s="24"/>
      <c r="M40" s="24"/>
      <c r="N40" s="24"/>
      <c r="O40" s="24"/>
      <c r="P40" s="24" t="s">
        <v>43</v>
      </c>
      <c r="Q40" s="24"/>
      <c r="R40" s="24" t="s">
        <v>36</v>
      </c>
      <c r="S40" s="24"/>
      <c r="T40" s="24"/>
      <c r="U40" s="24"/>
      <c r="V40" s="24"/>
      <c r="W40" s="27"/>
      <c r="Y40" s="24" t="s">
        <v>102</v>
      </c>
      <c r="Z40" s="24"/>
      <c r="AA40" s="24" t="s">
        <v>103</v>
      </c>
      <c r="AB40" s="24"/>
      <c r="AC40" s="24"/>
      <c r="AD40" s="24"/>
      <c r="AE40" s="24"/>
      <c r="AF40" s="24"/>
      <c r="AG40" s="24"/>
      <c r="AI40" s="24" t="s">
        <v>31</v>
      </c>
      <c r="AJ40" s="24"/>
      <c r="AK40" s="24"/>
      <c r="AL40" s="24"/>
      <c r="AM40" s="24"/>
      <c r="AN40" s="24" t="s">
        <v>104</v>
      </c>
      <c r="AO40" s="24"/>
      <c r="AP40" s="24" t="s">
        <v>47</v>
      </c>
      <c r="AQ40" s="24"/>
      <c r="AR40" s="24"/>
      <c r="AS40" s="24"/>
      <c r="AT40" s="24"/>
      <c r="AU40" s="27"/>
      <c r="AW40" s="24" t="s">
        <v>105</v>
      </c>
      <c r="AX40" s="24"/>
      <c r="AY40" s="24" t="s">
        <v>106</v>
      </c>
      <c r="AZ40" s="24"/>
      <c r="BA40" s="24"/>
      <c r="BB40" s="24"/>
      <c r="BC40" s="24"/>
      <c r="BD40" s="24"/>
      <c r="BE40" s="24"/>
      <c r="BG40" s="24" t="s">
        <v>20</v>
      </c>
      <c r="BH40" s="24"/>
      <c r="BI40" s="24"/>
      <c r="BJ40" s="24"/>
      <c r="BK40" s="24"/>
      <c r="BL40" s="24" t="s">
        <v>107</v>
      </c>
      <c r="BM40" s="24"/>
      <c r="BN40" s="24" t="s">
        <v>23</v>
      </c>
      <c r="BO40" s="24"/>
      <c r="BP40" s="24"/>
      <c r="BQ40" s="24"/>
      <c r="BR40" s="24"/>
    </row>
    <row r="41" spans="1:70" ht="12" customHeight="1" x14ac:dyDescent="0.15">
      <c r="A41" s="24"/>
      <c r="B41" s="24"/>
      <c r="C41" s="24"/>
      <c r="D41" s="24"/>
      <c r="E41" s="24"/>
      <c r="F41" s="24"/>
      <c r="G41" s="24"/>
      <c r="H41" s="24"/>
      <c r="I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7"/>
      <c r="Y41" s="24"/>
      <c r="Z41" s="24"/>
      <c r="AA41" s="24"/>
      <c r="AB41" s="24"/>
      <c r="AC41" s="24"/>
      <c r="AD41" s="24"/>
      <c r="AE41" s="24"/>
      <c r="AF41" s="24"/>
      <c r="AG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7"/>
      <c r="AW41" s="24"/>
      <c r="AX41" s="24"/>
      <c r="AY41" s="24"/>
      <c r="AZ41" s="24"/>
      <c r="BA41" s="24"/>
      <c r="BB41" s="24"/>
      <c r="BC41" s="24"/>
      <c r="BD41" s="24"/>
      <c r="BE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</row>
    <row r="42" spans="1:70" ht="12" customHeight="1" x14ac:dyDescent="0.15">
      <c r="A42" s="24"/>
      <c r="B42" s="24"/>
      <c r="C42" s="24"/>
      <c r="D42" s="24"/>
      <c r="E42" s="24"/>
      <c r="F42" s="24"/>
      <c r="G42" s="24"/>
      <c r="H42" s="24"/>
      <c r="I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7"/>
      <c r="Y42" s="24" t="s">
        <v>108</v>
      </c>
      <c r="Z42" s="24"/>
      <c r="AA42" s="24" t="s">
        <v>109</v>
      </c>
      <c r="AB42" s="24"/>
      <c r="AC42" s="24"/>
      <c r="AD42" s="24"/>
      <c r="AE42" s="24"/>
      <c r="AF42" s="24"/>
      <c r="AG42" s="24"/>
      <c r="AI42" s="24" t="s">
        <v>19</v>
      </c>
      <c r="AJ42" s="24"/>
      <c r="AK42" s="24"/>
      <c r="AL42" s="24"/>
      <c r="AM42" s="24"/>
      <c r="AN42" s="24" t="s">
        <v>110</v>
      </c>
      <c r="AO42" s="24"/>
      <c r="AP42" s="24" t="s">
        <v>22</v>
      </c>
      <c r="AQ42" s="24"/>
      <c r="AR42" s="24"/>
      <c r="AS42" s="24"/>
      <c r="AT42" s="24"/>
      <c r="AU42" s="27"/>
      <c r="AW42" s="24" t="s">
        <v>111</v>
      </c>
      <c r="AX42" s="24"/>
      <c r="AY42" s="24" t="s">
        <v>112</v>
      </c>
      <c r="AZ42" s="24"/>
      <c r="BA42" s="24"/>
      <c r="BB42" s="24"/>
      <c r="BC42" s="24"/>
      <c r="BD42" s="24"/>
      <c r="BE42" s="24"/>
      <c r="BG42" s="24" t="s">
        <v>32</v>
      </c>
      <c r="BH42" s="24"/>
      <c r="BI42" s="24"/>
      <c r="BJ42" s="24"/>
      <c r="BK42" s="24"/>
      <c r="BL42" s="24" t="s">
        <v>33</v>
      </c>
      <c r="BM42" s="24"/>
      <c r="BN42" s="24" t="s">
        <v>45</v>
      </c>
      <c r="BO42" s="24"/>
      <c r="BP42" s="24"/>
      <c r="BQ42" s="24"/>
      <c r="BR42" s="24"/>
    </row>
    <row r="43" spans="1:70" ht="12" customHeight="1" x14ac:dyDescent="0.15">
      <c r="A43" s="24"/>
      <c r="B43" s="24"/>
      <c r="C43" s="24"/>
      <c r="D43" s="24"/>
      <c r="E43" s="24"/>
      <c r="F43" s="24"/>
      <c r="G43" s="24"/>
      <c r="H43" s="24"/>
      <c r="I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7"/>
      <c r="Y43" s="24"/>
      <c r="Z43" s="24"/>
      <c r="AA43" s="24"/>
      <c r="AB43" s="24"/>
      <c r="AC43" s="24"/>
      <c r="AD43" s="24"/>
      <c r="AE43" s="24"/>
      <c r="AF43" s="24"/>
      <c r="AG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7"/>
      <c r="AW43" s="24"/>
      <c r="AX43" s="24"/>
      <c r="AY43" s="24"/>
      <c r="AZ43" s="24"/>
      <c r="BA43" s="24"/>
      <c r="BB43" s="24"/>
      <c r="BC43" s="24"/>
      <c r="BD43" s="24"/>
      <c r="BE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</row>
    <row r="44" spans="1:70" ht="12" customHeight="1" x14ac:dyDescent="0.15">
      <c r="A44" s="24"/>
      <c r="B44" s="24"/>
      <c r="C44" s="24"/>
      <c r="D44" s="24"/>
      <c r="E44" s="24"/>
      <c r="F44" s="24"/>
      <c r="G44" s="24"/>
      <c r="H44" s="24"/>
      <c r="I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7"/>
      <c r="Y44" s="24" t="s">
        <v>113</v>
      </c>
      <c r="Z44" s="24"/>
      <c r="AA44" s="24" t="s">
        <v>114</v>
      </c>
      <c r="AB44" s="24"/>
      <c r="AC44" s="24"/>
      <c r="AD44" s="24"/>
      <c r="AE44" s="24"/>
      <c r="AF44" s="24"/>
      <c r="AG44" s="24"/>
      <c r="AI44" s="24" t="s">
        <v>56</v>
      </c>
      <c r="AJ44" s="24"/>
      <c r="AK44" s="24"/>
      <c r="AL44" s="24"/>
      <c r="AM44" s="24"/>
      <c r="AN44" s="24" t="s">
        <v>115</v>
      </c>
      <c r="AO44" s="24"/>
      <c r="AP44" s="24" t="s">
        <v>21</v>
      </c>
      <c r="AQ44" s="24"/>
      <c r="AR44" s="24"/>
      <c r="AS44" s="24"/>
      <c r="AT44" s="24"/>
      <c r="AU44" s="27"/>
      <c r="AW44" s="24" t="s">
        <v>116</v>
      </c>
      <c r="AX44" s="24"/>
      <c r="AY44" s="24" t="s">
        <v>117</v>
      </c>
      <c r="AZ44" s="24"/>
      <c r="BA44" s="24"/>
      <c r="BB44" s="24"/>
      <c r="BC44" s="24"/>
      <c r="BD44" s="24"/>
      <c r="BE44" s="24"/>
      <c r="BG44" s="24" t="s">
        <v>41</v>
      </c>
      <c r="BH44" s="24"/>
      <c r="BI44" s="24"/>
      <c r="BJ44" s="24"/>
      <c r="BK44" s="24"/>
      <c r="BL44" s="24" t="s">
        <v>115</v>
      </c>
      <c r="BM44" s="24"/>
      <c r="BN44" s="24" t="s">
        <v>55</v>
      </c>
      <c r="BO44" s="24"/>
      <c r="BP44" s="24"/>
      <c r="BQ44" s="24"/>
      <c r="BR44" s="24"/>
    </row>
    <row r="45" spans="1:70" ht="12" customHeight="1" x14ac:dyDescent="0.15">
      <c r="A45" s="24"/>
      <c r="B45" s="24"/>
      <c r="C45" s="24"/>
      <c r="D45" s="24"/>
      <c r="E45" s="24"/>
      <c r="F45" s="24"/>
      <c r="G45" s="24"/>
      <c r="H45" s="24"/>
      <c r="I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7"/>
      <c r="Y45" s="24"/>
      <c r="Z45" s="24"/>
      <c r="AA45" s="24"/>
      <c r="AB45" s="24"/>
      <c r="AC45" s="24"/>
      <c r="AD45" s="24"/>
      <c r="AE45" s="24"/>
      <c r="AF45" s="24"/>
      <c r="AG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7"/>
      <c r="AW45" s="24"/>
      <c r="AX45" s="24"/>
      <c r="AY45" s="24"/>
      <c r="AZ45" s="24"/>
      <c r="BA45" s="24"/>
      <c r="BB45" s="24"/>
      <c r="BC45" s="24"/>
      <c r="BD45" s="24"/>
      <c r="BE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</row>
    <row r="46" spans="1:70" ht="12" customHeight="1" x14ac:dyDescent="0.15">
      <c r="A46" s="24" t="s">
        <v>118</v>
      </c>
      <c r="B46" s="24"/>
      <c r="C46" s="24" t="s">
        <v>119</v>
      </c>
      <c r="D46" s="24"/>
      <c r="E46" s="24"/>
      <c r="F46" s="24"/>
      <c r="G46" s="24"/>
      <c r="H46" s="24"/>
      <c r="I46" s="24"/>
      <c r="K46" s="24" t="s">
        <v>49</v>
      </c>
      <c r="L46" s="24"/>
      <c r="M46" s="24"/>
      <c r="N46" s="24"/>
      <c r="O46" s="24"/>
      <c r="P46" s="24" t="s">
        <v>16</v>
      </c>
      <c r="Q46" s="24"/>
      <c r="R46" s="24" t="s">
        <v>42</v>
      </c>
      <c r="S46" s="24"/>
      <c r="T46" s="24"/>
      <c r="U46" s="24"/>
      <c r="V46" s="24"/>
      <c r="W46" s="27"/>
      <c r="Y46" s="24" t="s">
        <v>120</v>
      </c>
      <c r="Z46" s="24"/>
      <c r="AA46" s="24" t="s">
        <v>121</v>
      </c>
      <c r="AB46" s="24"/>
      <c r="AC46" s="24"/>
      <c r="AD46" s="24"/>
      <c r="AE46" s="24"/>
      <c r="AF46" s="24"/>
      <c r="AG46" s="24"/>
      <c r="AI46" s="24" t="s">
        <v>26</v>
      </c>
      <c r="AJ46" s="24"/>
      <c r="AK46" s="24"/>
      <c r="AL46" s="24"/>
      <c r="AM46" s="24"/>
      <c r="AN46" s="24" t="s">
        <v>43</v>
      </c>
      <c r="AO46" s="24"/>
      <c r="AP46" s="24" t="s">
        <v>47</v>
      </c>
      <c r="AQ46" s="24"/>
      <c r="AR46" s="24"/>
      <c r="AS46" s="24"/>
      <c r="AT46" s="24"/>
      <c r="AU46" s="27"/>
      <c r="AW46" s="24" t="s">
        <v>122</v>
      </c>
      <c r="AX46" s="24"/>
      <c r="AY46" s="24" t="s">
        <v>123</v>
      </c>
      <c r="AZ46" s="24"/>
      <c r="BA46" s="24"/>
      <c r="BB46" s="24"/>
      <c r="BC46" s="24"/>
      <c r="BD46" s="24"/>
      <c r="BE46" s="24"/>
      <c r="BG46" s="24" t="s">
        <v>54</v>
      </c>
      <c r="BH46" s="24"/>
      <c r="BI46" s="24"/>
      <c r="BJ46" s="24"/>
      <c r="BK46" s="24"/>
      <c r="BL46" s="24" t="s">
        <v>107</v>
      </c>
      <c r="BM46" s="24"/>
      <c r="BN46" s="24" t="s">
        <v>23</v>
      </c>
      <c r="BO46" s="24"/>
      <c r="BP46" s="24"/>
      <c r="BQ46" s="24"/>
      <c r="BR46" s="24"/>
    </row>
    <row r="47" spans="1:70" ht="12" customHeight="1" x14ac:dyDescent="0.15">
      <c r="A47" s="24"/>
      <c r="B47" s="24"/>
      <c r="C47" s="24"/>
      <c r="D47" s="24"/>
      <c r="E47" s="24"/>
      <c r="F47" s="24"/>
      <c r="G47" s="24"/>
      <c r="H47" s="24"/>
      <c r="I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7"/>
      <c r="Y47" s="24"/>
      <c r="Z47" s="24"/>
      <c r="AA47" s="24"/>
      <c r="AB47" s="24"/>
      <c r="AC47" s="24"/>
      <c r="AD47" s="24"/>
      <c r="AE47" s="24"/>
      <c r="AF47" s="24"/>
      <c r="AG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7"/>
      <c r="AW47" s="24"/>
      <c r="AX47" s="24"/>
      <c r="AY47" s="24"/>
      <c r="AZ47" s="24"/>
      <c r="BA47" s="24"/>
      <c r="BB47" s="24"/>
      <c r="BC47" s="24"/>
      <c r="BD47" s="24"/>
      <c r="BE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</row>
    <row r="48" spans="1:70" ht="12" customHeight="1" x14ac:dyDescent="0.15">
      <c r="A48" s="24"/>
      <c r="B48" s="24"/>
      <c r="C48" s="24"/>
      <c r="D48" s="24"/>
      <c r="E48" s="24"/>
      <c r="F48" s="24"/>
      <c r="G48" s="24"/>
      <c r="H48" s="24"/>
      <c r="I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7"/>
      <c r="Y48" s="24" t="s">
        <v>124</v>
      </c>
      <c r="Z48" s="24"/>
      <c r="AA48" s="72" t="s">
        <v>125</v>
      </c>
      <c r="AB48" s="24"/>
      <c r="AC48" s="24"/>
      <c r="AD48" s="24"/>
      <c r="AE48" s="24"/>
      <c r="AF48" s="24"/>
      <c r="AG48" s="24"/>
      <c r="AI48" s="24" t="s">
        <v>19</v>
      </c>
      <c r="AJ48" s="24"/>
      <c r="AK48" s="24"/>
      <c r="AL48" s="24"/>
      <c r="AM48" s="24"/>
      <c r="AN48" s="24" t="s">
        <v>110</v>
      </c>
      <c r="AO48" s="24"/>
      <c r="AP48" s="24" t="s">
        <v>56</v>
      </c>
      <c r="AQ48" s="24"/>
      <c r="AR48" s="24"/>
      <c r="AS48" s="24"/>
      <c r="AT48" s="24"/>
      <c r="AU48" s="27"/>
      <c r="AW48" s="24" t="s">
        <v>126</v>
      </c>
      <c r="AX48" s="24"/>
      <c r="AY48" s="72" t="s">
        <v>127</v>
      </c>
      <c r="AZ48" s="24"/>
      <c r="BA48" s="24"/>
      <c r="BB48" s="24"/>
      <c r="BC48" s="24"/>
      <c r="BD48" s="24"/>
      <c r="BE48" s="24"/>
      <c r="BG48" s="24" t="s">
        <v>32</v>
      </c>
      <c r="BH48" s="24"/>
      <c r="BI48" s="24"/>
      <c r="BJ48" s="24"/>
      <c r="BK48" s="24"/>
      <c r="BL48" s="24" t="s">
        <v>33</v>
      </c>
      <c r="BM48" s="24"/>
      <c r="BN48" s="24" t="s">
        <v>41</v>
      </c>
      <c r="BO48" s="24"/>
      <c r="BP48" s="24"/>
      <c r="BQ48" s="24"/>
      <c r="BR48" s="24"/>
    </row>
    <row r="49" spans="1:70" ht="12" customHeight="1" x14ac:dyDescent="0.15">
      <c r="A49" s="24"/>
      <c r="B49" s="24"/>
      <c r="C49" s="24"/>
      <c r="D49" s="24"/>
      <c r="E49" s="24"/>
      <c r="F49" s="24"/>
      <c r="G49" s="24"/>
      <c r="H49" s="24"/>
      <c r="I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7"/>
      <c r="Y49" s="24"/>
      <c r="Z49" s="24"/>
      <c r="AA49" s="24"/>
      <c r="AB49" s="24"/>
      <c r="AC49" s="24"/>
      <c r="AD49" s="24"/>
      <c r="AE49" s="24"/>
      <c r="AF49" s="24"/>
      <c r="AG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7"/>
      <c r="AW49" s="24"/>
      <c r="AX49" s="24"/>
      <c r="AY49" s="24"/>
      <c r="AZ49" s="24"/>
      <c r="BA49" s="24"/>
      <c r="BB49" s="24"/>
      <c r="BC49" s="24"/>
      <c r="BD49" s="24"/>
      <c r="BE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</row>
  </sheetData>
  <mergeCells count="272">
    <mergeCell ref="BL48:BM49"/>
    <mergeCell ref="BN48:BR49"/>
    <mergeCell ref="AI48:AM49"/>
    <mergeCell ref="AN48:AO49"/>
    <mergeCell ref="AP48:AT49"/>
    <mergeCell ref="AW48:AX49"/>
    <mergeCell ref="AY48:BE49"/>
    <mergeCell ref="BG48:BK49"/>
    <mergeCell ref="BG46:BK47"/>
    <mergeCell ref="BL46:BM47"/>
    <mergeCell ref="BN46:BR47"/>
    <mergeCell ref="A48:B49"/>
    <mergeCell ref="C48:I49"/>
    <mergeCell ref="K48:O49"/>
    <mergeCell ref="P48:Q49"/>
    <mergeCell ref="R48:V49"/>
    <mergeCell ref="Y48:Z49"/>
    <mergeCell ref="AA48:AG49"/>
    <mergeCell ref="AA46:AG47"/>
    <mergeCell ref="AI46:AM47"/>
    <mergeCell ref="AN46:AO47"/>
    <mergeCell ref="AP46:AT47"/>
    <mergeCell ref="AW46:AX47"/>
    <mergeCell ref="AY46:BE47"/>
    <mergeCell ref="A46:B47"/>
    <mergeCell ref="C46:I47"/>
    <mergeCell ref="K46:O47"/>
    <mergeCell ref="P46:Q47"/>
    <mergeCell ref="R46:V47"/>
    <mergeCell ref="Y46:Z47"/>
    <mergeCell ref="AP44:AT45"/>
    <mergeCell ref="AW44:AX45"/>
    <mergeCell ref="AY44:BE45"/>
    <mergeCell ref="BG44:BK45"/>
    <mergeCell ref="BL44:BM45"/>
    <mergeCell ref="BN44:BR45"/>
    <mergeCell ref="BN42:BR43"/>
    <mergeCell ref="A44:B45"/>
    <mergeCell ref="C44:I45"/>
    <mergeCell ref="K44:O45"/>
    <mergeCell ref="P44:Q45"/>
    <mergeCell ref="R44:V45"/>
    <mergeCell ref="Y44:Z45"/>
    <mergeCell ref="AA44:AG45"/>
    <mergeCell ref="AI44:AM45"/>
    <mergeCell ref="AN44:AO45"/>
    <mergeCell ref="AN42:AO43"/>
    <mergeCell ref="AP42:AT43"/>
    <mergeCell ref="AW42:AX43"/>
    <mergeCell ref="AY42:BE43"/>
    <mergeCell ref="BG42:BK43"/>
    <mergeCell ref="BL42:BM43"/>
    <mergeCell ref="BL40:BM41"/>
    <mergeCell ref="BN40:BR41"/>
    <mergeCell ref="A42:B43"/>
    <mergeCell ref="C42:I43"/>
    <mergeCell ref="K42:O43"/>
    <mergeCell ref="P42:Q43"/>
    <mergeCell ref="R42:V43"/>
    <mergeCell ref="Y42:Z43"/>
    <mergeCell ref="AA42:AG43"/>
    <mergeCell ref="AI42:AM43"/>
    <mergeCell ref="AI40:AM41"/>
    <mergeCell ref="AN40:AO41"/>
    <mergeCell ref="AP40:AT41"/>
    <mergeCell ref="AW40:AX41"/>
    <mergeCell ref="AY40:BE41"/>
    <mergeCell ref="BG40:BK41"/>
    <mergeCell ref="BG38:BK39"/>
    <mergeCell ref="BL38:BM39"/>
    <mergeCell ref="BN38:BR39"/>
    <mergeCell ref="A40:B41"/>
    <mergeCell ref="C40:I41"/>
    <mergeCell ref="K40:O41"/>
    <mergeCell ref="P40:Q41"/>
    <mergeCell ref="R40:V41"/>
    <mergeCell ref="Y40:Z41"/>
    <mergeCell ref="AA40:AG41"/>
    <mergeCell ref="AA38:AG39"/>
    <mergeCell ref="AI38:AM39"/>
    <mergeCell ref="AN38:AO39"/>
    <mergeCell ref="AP38:AT39"/>
    <mergeCell ref="AW38:AX39"/>
    <mergeCell ref="AY38:BE39"/>
    <mergeCell ref="A38:B39"/>
    <mergeCell ref="C38:I39"/>
    <mergeCell ref="K38:O39"/>
    <mergeCell ref="P38:Q39"/>
    <mergeCell ref="R38:V39"/>
    <mergeCell ref="Y38:Z39"/>
    <mergeCell ref="BI32:BJ32"/>
    <mergeCell ref="BQ32:BR32"/>
    <mergeCell ref="Y33:Z36"/>
    <mergeCell ref="AG33:AH36"/>
    <mergeCell ref="AK33:AL36"/>
    <mergeCell ref="AS33:AT36"/>
    <mergeCell ref="AW33:AX36"/>
    <mergeCell ref="BE33:BF36"/>
    <mergeCell ref="BI33:BJ36"/>
    <mergeCell ref="BQ33:BR36"/>
    <mergeCell ref="Y32:Z32"/>
    <mergeCell ref="AG32:AH32"/>
    <mergeCell ref="AK32:AL32"/>
    <mergeCell ref="AS32:AT32"/>
    <mergeCell ref="AW32:AX32"/>
    <mergeCell ref="BE32:BF32"/>
    <mergeCell ref="BP30:BP31"/>
    <mergeCell ref="BQ30:BQ31"/>
    <mergeCell ref="AC31:AD31"/>
    <mergeCell ref="AO31:AP31"/>
    <mergeCell ref="BA31:BB31"/>
    <mergeCell ref="BM31:BN31"/>
    <mergeCell ref="BA30:BB30"/>
    <mergeCell ref="BD30:BD31"/>
    <mergeCell ref="BE30:BE31"/>
    <mergeCell ref="BJ30:BJ31"/>
    <mergeCell ref="BK30:BK31"/>
    <mergeCell ref="BM30:BN30"/>
    <mergeCell ref="AM30:AM31"/>
    <mergeCell ref="AO30:AP30"/>
    <mergeCell ref="AR30:AR31"/>
    <mergeCell ref="AS30:AS31"/>
    <mergeCell ref="AX30:AX31"/>
    <mergeCell ref="AY30:AY31"/>
    <mergeCell ref="Z30:Z31"/>
    <mergeCell ref="AA30:AA31"/>
    <mergeCell ref="AC30:AD30"/>
    <mergeCell ref="AF30:AF31"/>
    <mergeCell ref="AG30:AG31"/>
    <mergeCell ref="AL30:AL31"/>
    <mergeCell ref="BJ26:BJ27"/>
    <mergeCell ref="BK26:BK27"/>
    <mergeCell ref="AI27:AJ27"/>
    <mergeCell ref="BG27:BH27"/>
    <mergeCell ref="Z29:AG29"/>
    <mergeCell ref="AL29:AS29"/>
    <mergeCell ref="AX29:BE29"/>
    <mergeCell ref="BJ29:BQ29"/>
    <mergeCell ref="AF25:AM25"/>
    <mergeCell ref="BD25:BK25"/>
    <mergeCell ref="AF26:AF27"/>
    <mergeCell ref="AG26:AG27"/>
    <mergeCell ref="AI26:AJ26"/>
    <mergeCell ref="AL26:AL27"/>
    <mergeCell ref="AM26:AM27"/>
    <mergeCell ref="BD26:BD27"/>
    <mergeCell ref="BE26:BE27"/>
    <mergeCell ref="BG26:BH26"/>
    <mergeCell ref="AS17:AT20"/>
    <mergeCell ref="AW17:AX20"/>
    <mergeCell ref="BE17:BF20"/>
    <mergeCell ref="BI17:BJ20"/>
    <mergeCell ref="BQ17:BR20"/>
    <mergeCell ref="AG22:AL23"/>
    <mergeCell ref="BE22:BJ23"/>
    <mergeCell ref="BE16:BF16"/>
    <mergeCell ref="BI16:BJ16"/>
    <mergeCell ref="BQ16:BR16"/>
    <mergeCell ref="A17:B20"/>
    <mergeCell ref="I17:J20"/>
    <mergeCell ref="M17:N20"/>
    <mergeCell ref="U17:V20"/>
    <mergeCell ref="Y17:Z20"/>
    <mergeCell ref="AG17:AH20"/>
    <mergeCell ref="AK17:AL20"/>
    <mergeCell ref="AC16:AD16"/>
    <mergeCell ref="AG16:AH16"/>
    <mergeCell ref="AK16:AL16"/>
    <mergeCell ref="AS16:AT16"/>
    <mergeCell ref="AW16:AX16"/>
    <mergeCell ref="BA16:BB16"/>
    <mergeCell ref="A16:B16"/>
    <mergeCell ref="I16:J16"/>
    <mergeCell ref="M16:N16"/>
    <mergeCell ref="Q16:R16"/>
    <mergeCell ref="U16:V16"/>
    <mergeCell ref="Y16:Z16"/>
    <mergeCell ref="BM14:BN14"/>
    <mergeCell ref="BP14:BP15"/>
    <mergeCell ref="BQ14:BQ15"/>
    <mergeCell ref="E15:F15"/>
    <mergeCell ref="Q15:R15"/>
    <mergeCell ref="AC15:AD15"/>
    <mergeCell ref="AO15:AP15"/>
    <mergeCell ref="BA15:BB15"/>
    <mergeCell ref="BM15:BN15"/>
    <mergeCell ref="AY14:AY15"/>
    <mergeCell ref="BA14:BB14"/>
    <mergeCell ref="BD14:BD15"/>
    <mergeCell ref="BE14:BE15"/>
    <mergeCell ref="BJ14:BJ15"/>
    <mergeCell ref="BK14:BK15"/>
    <mergeCell ref="AL14:AL15"/>
    <mergeCell ref="AM14:AM15"/>
    <mergeCell ref="AO14:AP14"/>
    <mergeCell ref="AR14:AR15"/>
    <mergeCell ref="AS14:AS15"/>
    <mergeCell ref="AX14:AX15"/>
    <mergeCell ref="U14:U15"/>
    <mergeCell ref="Z14:Z15"/>
    <mergeCell ref="AA14:AA15"/>
    <mergeCell ref="AC14:AD14"/>
    <mergeCell ref="AF14:AF15"/>
    <mergeCell ref="AG14:AG15"/>
    <mergeCell ref="BJ13:BQ13"/>
    <mergeCell ref="B14:B15"/>
    <mergeCell ref="C14:C15"/>
    <mergeCell ref="E14:F14"/>
    <mergeCell ref="H14:H15"/>
    <mergeCell ref="I14:I15"/>
    <mergeCell ref="N14:N15"/>
    <mergeCell ref="O14:O15"/>
    <mergeCell ref="Q14:R14"/>
    <mergeCell ref="T14:T15"/>
    <mergeCell ref="K12:L12"/>
    <mergeCell ref="B13:I13"/>
    <mergeCell ref="N13:U13"/>
    <mergeCell ref="Z13:AG13"/>
    <mergeCell ref="AL13:AS13"/>
    <mergeCell ref="AX13:BE13"/>
    <mergeCell ref="BG10:BH10"/>
    <mergeCell ref="BJ10:BJ11"/>
    <mergeCell ref="BK10:BK11"/>
    <mergeCell ref="K11:L11"/>
    <mergeCell ref="AI11:AJ11"/>
    <mergeCell ref="BG11:BH11"/>
    <mergeCell ref="AG10:AG11"/>
    <mergeCell ref="AI10:AJ10"/>
    <mergeCell ref="AL10:AL11"/>
    <mergeCell ref="AM10:AM11"/>
    <mergeCell ref="BD10:BD11"/>
    <mergeCell ref="BE10:BE11"/>
    <mergeCell ref="H10:H11"/>
    <mergeCell ref="I10:I11"/>
    <mergeCell ref="K10:L10"/>
    <mergeCell ref="N10:N11"/>
    <mergeCell ref="O10:O11"/>
    <mergeCell ref="AF10:AF11"/>
    <mergeCell ref="I6:N7"/>
    <mergeCell ref="AG6:AL7"/>
    <mergeCell ref="BE6:BJ7"/>
    <mergeCell ref="H9:O9"/>
    <mergeCell ref="AF9:AM9"/>
    <mergeCell ref="BD9:BK9"/>
    <mergeCell ref="BC3:BD4"/>
    <mergeCell ref="BE3:BE4"/>
    <mergeCell ref="BF3:BG4"/>
    <mergeCell ref="BH3:BH4"/>
    <mergeCell ref="BJ3:BN4"/>
    <mergeCell ref="BO3:BR4"/>
    <mergeCell ref="AJ3:AJ4"/>
    <mergeCell ref="AL3:AP4"/>
    <mergeCell ref="AQ3:AT4"/>
    <mergeCell ref="AW3:AX4"/>
    <mergeCell ref="AY3:AZ4"/>
    <mergeCell ref="BA3:BB4"/>
    <mergeCell ref="Y3:Z4"/>
    <mergeCell ref="AA3:AB4"/>
    <mergeCell ref="AC3:AD4"/>
    <mergeCell ref="AE3:AF4"/>
    <mergeCell ref="AG3:AG4"/>
    <mergeCell ref="AH3:AI4"/>
    <mergeCell ref="A1:BR2"/>
    <mergeCell ref="A3:B4"/>
    <mergeCell ref="C3:D4"/>
    <mergeCell ref="E3:F4"/>
    <mergeCell ref="G3:H4"/>
    <mergeCell ref="I3:I4"/>
    <mergeCell ref="J3:K4"/>
    <mergeCell ref="L3:L4"/>
    <mergeCell ref="N3:R4"/>
    <mergeCell ref="S3:V4"/>
  </mergeCells>
  <phoneticPr fontId="2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グループ表</vt:lpstr>
      <vt:lpstr>代表決定Ｔ結果</vt:lpstr>
      <vt:lpstr>代表決定Ｔ結果!Print_Area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2015-10-11T23:14:08Z</dcterms:created>
  <dcterms:modified xsi:type="dcterms:W3CDTF">2015-10-11T23:15:09Z</dcterms:modified>
</cp:coreProperties>
</file>